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vermontgov-my.sharepoint.com/personal/joshua_muse_vermont_gov/Documents/SDC/Data2022/Presentation/Finished/"/>
    </mc:Choice>
  </mc:AlternateContent>
  <xr:revisionPtr revIDLastSave="189" documentId="8_{5276AFB1-D145-46DA-935C-92B11AF9DF5F}" xr6:coauthVersionLast="47" xr6:coauthVersionMax="47" xr10:uidLastSave="{4189376D-BA42-47F6-8BB8-197BFFA8ABAC}"/>
  <bookViews>
    <workbookView xWindow="-120" yWindow="-120" windowWidth="29040" windowHeight="17640" tabRatio="671" xr2:uid="{00000000-000D-0000-FFFF-FFFF00000000}"/>
  </bookViews>
  <sheets>
    <sheet name="Introduction" sheetId="3" r:id="rId1"/>
    <sheet name="All_Libraries" sheetId="21" r:id="rId2"/>
    <sheet name="Pop_Under1000" sheetId="22" r:id="rId3"/>
    <sheet name="Pop_1000-2500" sheetId="23" r:id="rId4"/>
    <sheet name="Pop_2500-5000" sheetId="24" r:id="rId5"/>
    <sheet name="Pop_5000+" sheetId="25" r:id="rId6"/>
    <sheet name="Incorp" sheetId="26" r:id="rId7"/>
    <sheet name="Muni" sheetId="27" r:id="rId8"/>
  </sheets>
  <definedNames>
    <definedName name="_xlnm._FilterDatabase" localSheetId="1" hidden="1">All_Libraries!$A$4:$BE$4</definedName>
    <definedName name="_xlnm._FilterDatabase" localSheetId="6" hidden="1">Incorp!$A$4:$BE$4</definedName>
    <definedName name="_xlnm._FilterDatabase" localSheetId="7" hidden="1">Muni!$A$4:$BE$4</definedName>
    <definedName name="_xlnm._FilterDatabase" localSheetId="3" hidden="1">'Pop_1000-2500'!$A$4:$BE$4</definedName>
    <definedName name="_xlnm._FilterDatabase" localSheetId="4" hidden="1">'Pop_2500-5000'!$A$4:$BE$4</definedName>
    <definedName name="_xlnm._FilterDatabase" localSheetId="5" hidden="1">'Pop_5000+'!$A$4:$BE$4</definedName>
    <definedName name="_xlnm._FilterDatabase" localSheetId="2" hidden="1">Pop_Under1000!$A$4:$BE$4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2" i="27" l="1"/>
  <c r="AC102" i="27"/>
  <c r="AD102" i="27"/>
  <c r="AA102" i="27"/>
  <c r="AB63" i="26"/>
  <c r="AC63" i="26"/>
  <c r="AD63" i="26"/>
  <c r="AA63" i="26"/>
  <c r="AB41" i="25"/>
  <c r="AC41" i="25"/>
  <c r="AD41" i="25"/>
  <c r="AA41" i="25"/>
  <c r="AB43" i="24"/>
  <c r="AC43" i="24"/>
  <c r="AD43" i="24"/>
  <c r="AA43" i="24"/>
  <c r="AB77" i="23"/>
  <c r="AC77" i="23"/>
  <c r="AD77" i="23"/>
  <c r="AA77" i="23"/>
  <c r="AB25" i="22"/>
  <c r="AC25" i="22"/>
  <c r="AD25" i="22"/>
  <c r="AA25" i="22"/>
  <c r="AB162" i="21"/>
  <c r="AC162" i="21"/>
  <c r="AD162" i="21"/>
  <c r="AA162" i="21"/>
  <c r="R109" i="27"/>
  <c r="Q109" i="27"/>
  <c r="R108" i="27"/>
  <c r="Q108" i="27"/>
  <c r="R107" i="27"/>
  <c r="Q107" i="27"/>
  <c r="R106" i="27"/>
  <c r="Q106" i="27"/>
  <c r="R105" i="27"/>
  <c r="Q105" i="27"/>
  <c r="BD103" i="27"/>
  <c r="BC103" i="27"/>
  <c r="BB103" i="27"/>
  <c r="BA103" i="27"/>
  <c r="AZ103" i="27"/>
  <c r="AW103" i="27"/>
  <c r="AV103" i="27"/>
  <c r="AU103" i="27"/>
  <c r="AT103" i="27"/>
  <c r="AS103" i="27"/>
  <c r="AR103" i="27"/>
  <c r="AP103" i="27"/>
  <c r="AN103" i="27"/>
  <c r="AM103" i="27"/>
  <c r="AL103" i="27"/>
  <c r="AK103" i="27"/>
  <c r="AJ103" i="27"/>
  <c r="AI103" i="27"/>
  <c r="AH103" i="27"/>
  <c r="AG103" i="27"/>
  <c r="AF103" i="27"/>
  <c r="AE103" i="27"/>
  <c r="AD103" i="27"/>
  <c r="AC103" i="27"/>
  <c r="AB103" i="27"/>
  <c r="AA103" i="27"/>
  <c r="Z103" i="27"/>
  <c r="Y103" i="27"/>
  <c r="W103" i="27"/>
  <c r="V103" i="27"/>
  <c r="U103" i="27"/>
  <c r="S103" i="27"/>
  <c r="P103" i="27"/>
  <c r="O103" i="27"/>
  <c r="N103" i="27"/>
  <c r="M103" i="27"/>
  <c r="L103" i="27"/>
  <c r="K103" i="27"/>
  <c r="J103" i="27"/>
  <c r="I103" i="27"/>
  <c r="H103" i="27"/>
  <c r="G103" i="27"/>
  <c r="F103" i="27"/>
  <c r="E103" i="27"/>
  <c r="BD102" i="27"/>
  <c r="BC102" i="27"/>
  <c r="BB102" i="27"/>
  <c r="BA102" i="27"/>
  <c r="AZ102" i="27"/>
  <c r="AW102" i="27"/>
  <c r="AV102" i="27"/>
  <c r="AU102" i="27"/>
  <c r="AT102" i="27"/>
  <c r="AS102" i="27"/>
  <c r="AR102" i="27"/>
  <c r="AP102" i="27"/>
  <c r="AN102" i="27"/>
  <c r="AM102" i="27"/>
  <c r="AL102" i="27"/>
  <c r="AK102" i="27"/>
  <c r="AJ102" i="27"/>
  <c r="AI102" i="27"/>
  <c r="AH102" i="27"/>
  <c r="AG102" i="27"/>
  <c r="AF102" i="27"/>
  <c r="AE102" i="27"/>
  <c r="Z102" i="27"/>
  <c r="Y102" i="27"/>
  <c r="W102" i="27"/>
  <c r="V102" i="27"/>
  <c r="U102" i="27"/>
  <c r="S102" i="27"/>
  <c r="P102" i="27"/>
  <c r="O102" i="27"/>
  <c r="N102" i="27"/>
  <c r="M102" i="27"/>
  <c r="L102" i="27"/>
  <c r="K102" i="27"/>
  <c r="J102" i="27"/>
  <c r="I102" i="27"/>
  <c r="H102" i="27"/>
  <c r="G102" i="27"/>
  <c r="F102" i="27"/>
  <c r="E102" i="27"/>
  <c r="BD100" i="27"/>
  <c r="BC100" i="27"/>
  <c r="BB100" i="27"/>
  <c r="BA100" i="27"/>
  <c r="AZ100" i="27"/>
  <c r="AW100" i="27"/>
  <c r="AV100" i="27"/>
  <c r="AU100" i="27"/>
  <c r="AT100" i="27"/>
  <c r="AS100" i="27"/>
  <c r="AR100" i="27"/>
  <c r="AP100" i="27"/>
  <c r="AN100" i="27"/>
  <c r="AM100" i="27"/>
  <c r="AL100" i="27"/>
  <c r="AK100" i="27"/>
  <c r="AJ100" i="27"/>
  <c r="AI100" i="27"/>
  <c r="AH100" i="27"/>
  <c r="AG100" i="27"/>
  <c r="AF100" i="27"/>
  <c r="AE100" i="27"/>
  <c r="AD100" i="27"/>
  <c r="AC100" i="27"/>
  <c r="AB100" i="27"/>
  <c r="AA100" i="27"/>
  <c r="Z100" i="27"/>
  <c r="Y100" i="27"/>
  <c r="W100" i="27"/>
  <c r="V100" i="27"/>
  <c r="U100" i="27"/>
  <c r="S100" i="27"/>
  <c r="M100" i="27"/>
  <c r="L100" i="27"/>
  <c r="K100" i="27"/>
  <c r="J100" i="27"/>
  <c r="I100" i="27"/>
  <c r="H100" i="27"/>
  <c r="G100" i="27"/>
  <c r="F100" i="27"/>
  <c r="E100" i="27"/>
  <c r="BE98" i="27"/>
  <c r="AY98" i="27"/>
  <c r="AX98" i="27"/>
  <c r="AQ98" i="27"/>
  <c r="AO98" i="27"/>
  <c r="X98" i="27"/>
  <c r="T98" i="27"/>
  <c r="BE97" i="27"/>
  <c r="AY97" i="27"/>
  <c r="AX97" i="27"/>
  <c r="AQ97" i="27"/>
  <c r="AO97" i="27"/>
  <c r="X97" i="27"/>
  <c r="T97" i="27"/>
  <c r="BE96" i="27"/>
  <c r="AY96" i="27"/>
  <c r="AX96" i="27"/>
  <c r="AQ96" i="27"/>
  <c r="AO96" i="27"/>
  <c r="X96" i="27"/>
  <c r="T96" i="27"/>
  <c r="BE95" i="27"/>
  <c r="AY95" i="27"/>
  <c r="AX95" i="27"/>
  <c r="AQ95" i="27"/>
  <c r="AO95" i="27"/>
  <c r="X95" i="27"/>
  <c r="T95" i="27"/>
  <c r="BE94" i="27"/>
  <c r="AY94" i="27"/>
  <c r="AX94" i="27"/>
  <c r="AQ94" i="27"/>
  <c r="AO94" i="27"/>
  <c r="X94" i="27"/>
  <c r="T94" i="27"/>
  <c r="BE93" i="27"/>
  <c r="AY93" i="27"/>
  <c r="AX93" i="27"/>
  <c r="AQ93" i="27"/>
  <c r="AO93" i="27"/>
  <c r="X93" i="27"/>
  <c r="T93" i="27"/>
  <c r="AY92" i="27"/>
  <c r="AX92" i="27"/>
  <c r="AQ92" i="27"/>
  <c r="X92" i="27"/>
  <c r="T92" i="27"/>
  <c r="BE91" i="27"/>
  <c r="AY91" i="27"/>
  <c r="AX91" i="27"/>
  <c r="AQ91" i="27"/>
  <c r="AO91" i="27"/>
  <c r="X91" i="27"/>
  <c r="T91" i="27"/>
  <c r="BE90" i="27"/>
  <c r="AY90" i="27"/>
  <c r="AX90" i="27"/>
  <c r="AQ90" i="27"/>
  <c r="AO90" i="27"/>
  <c r="X90" i="27"/>
  <c r="T90" i="27"/>
  <c r="BE89" i="27"/>
  <c r="AY89" i="27"/>
  <c r="AX89" i="27"/>
  <c r="AQ89" i="27"/>
  <c r="AO89" i="27"/>
  <c r="X89" i="27"/>
  <c r="T89" i="27"/>
  <c r="BE88" i="27"/>
  <c r="AY88" i="27"/>
  <c r="AX88" i="27"/>
  <c r="AQ88" i="27"/>
  <c r="AO88" i="27"/>
  <c r="X88" i="27"/>
  <c r="T88" i="27"/>
  <c r="BE87" i="27"/>
  <c r="AY87" i="27"/>
  <c r="AX87" i="27"/>
  <c r="AQ87" i="27"/>
  <c r="AO87" i="27"/>
  <c r="X87" i="27"/>
  <c r="T87" i="27"/>
  <c r="BE86" i="27"/>
  <c r="AY86" i="27"/>
  <c r="AX86" i="27"/>
  <c r="AQ86" i="27"/>
  <c r="AO86" i="27"/>
  <c r="X86" i="27"/>
  <c r="T86" i="27"/>
  <c r="BE85" i="27"/>
  <c r="AY85" i="27"/>
  <c r="AX85" i="27"/>
  <c r="AQ85" i="27"/>
  <c r="AO85" i="27"/>
  <c r="X85" i="27"/>
  <c r="T85" i="27"/>
  <c r="AY84" i="27"/>
  <c r="AX84" i="27"/>
  <c r="AQ84" i="27"/>
  <c r="AO84" i="27"/>
  <c r="X84" i="27"/>
  <c r="T84" i="27"/>
  <c r="BE83" i="27"/>
  <c r="AY83" i="27"/>
  <c r="AX83" i="27"/>
  <c r="AQ83" i="27"/>
  <c r="AO83" i="27"/>
  <c r="X83" i="27"/>
  <c r="T83" i="27"/>
  <c r="BE82" i="27"/>
  <c r="AY82" i="27"/>
  <c r="AX82" i="27"/>
  <c r="AQ82" i="27"/>
  <c r="AO82" i="27"/>
  <c r="X82" i="27"/>
  <c r="T82" i="27"/>
  <c r="BE81" i="27"/>
  <c r="AY81" i="27"/>
  <c r="AX81" i="27"/>
  <c r="AQ81" i="27"/>
  <c r="AO81" i="27"/>
  <c r="X81" i="27"/>
  <c r="T81" i="27"/>
  <c r="BE80" i="27"/>
  <c r="AY80" i="27"/>
  <c r="AX80" i="27"/>
  <c r="AQ80" i="27"/>
  <c r="AO80" i="27"/>
  <c r="X80" i="27"/>
  <c r="T80" i="27"/>
  <c r="BE79" i="27"/>
  <c r="AY79" i="27"/>
  <c r="AX79" i="27"/>
  <c r="AQ79" i="27"/>
  <c r="AO79" i="27"/>
  <c r="X79" i="27"/>
  <c r="T79" i="27"/>
  <c r="BE78" i="27"/>
  <c r="AY78" i="27"/>
  <c r="AX78" i="27"/>
  <c r="AQ78" i="27"/>
  <c r="AO78" i="27"/>
  <c r="X78" i="27"/>
  <c r="T78" i="27"/>
  <c r="BE77" i="27"/>
  <c r="AY77" i="27"/>
  <c r="AX77" i="27"/>
  <c r="AQ77" i="27"/>
  <c r="AO77" i="27"/>
  <c r="X77" i="27"/>
  <c r="T77" i="27"/>
  <c r="BE76" i="27"/>
  <c r="AY76" i="27"/>
  <c r="AX76" i="27"/>
  <c r="AQ76" i="27"/>
  <c r="AO76" i="27"/>
  <c r="X76" i="27"/>
  <c r="T76" i="27"/>
  <c r="BE75" i="27"/>
  <c r="AY75" i="27"/>
  <c r="AX75" i="27"/>
  <c r="AQ75" i="27"/>
  <c r="AO75" i="27"/>
  <c r="X75" i="27"/>
  <c r="T75" i="27"/>
  <c r="BE74" i="27"/>
  <c r="AY74" i="27"/>
  <c r="AX74" i="27"/>
  <c r="AQ74" i="27"/>
  <c r="AO74" i="27"/>
  <c r="X74" i="27"/>
  <c r="T74" i="27"/>
  <c r="BE73" i="27"/>
  <c r="AY73" i="27"/>
  <c r="AX73" i="27"/>
  <c r="AQ73" i="27"/>
  <c r="AO73" i="27"/>
  <c r="X73" i="27"/>
  <c r="T73" i="27"/>
  <c r="BE72" i="27"/>
  <c r="AY72" i="27"/>
  <c r="AX72" i="27"/>
  <c r="AQ72" i="27"/>
  <c r="AO72" i="27"/>
  <c r="X72" i="27"/>
  <c r="T72" i="27"/>
  <c r="BE71" i="27"/>
  <c r="AY71" i="27"/>
  <c r="AX71" i="27"/>
  <c r="AQ71" i="27"/>
  <c r="AO71" i="27"/>
  <c r="X71" i="27"/>
  <c r="T71" i="27"/>
  <c r="BE70" i="27"/>
  <c r="AY70" i="27"/>
  <c r="AX70" i="27"/>
  <c r="AQ70" i="27"/>
  <c r="AO70" i="27"/>
  <c r="X70" i="27"/>
  <c r="T70" i="27"/>
  <c r="BE69" i="27"/>
  <c r="AX69" i="27"/>
  <c r="AO69" i="27"/>
  <c r="X69" i="27"/>
  <c r="T69" i="27"/>
  <c r="BE68" i="27"/>
  <c r="AY68" i="27"/>
  <c r="AX68" i="27"/>
  <c r="AQ68" i="27"/>
  <c r="AO68" i="27"/>
  <c r="X68" i="27"/>
  <c r="T68" i="27"/>
  <c r="BE67" i="27"/>
  <c r="AY67" i="27"/>
  <c r="AX67" i="27"/>
  <c r="AQ67" i="27"/>
  <c r="AO67" i="27"/>
  <c r="X67" i="27"/>
  <c r="T67" i="27"/>
  <c r="BE66" i="27"/>
  <c r="AY66" i="27"/>
  <c r="AX66" i="27"/>
  <c r="AQ66" i="27"/>
  <c r="AO66" i="27"/>
  <c r="X66" i="27"/>
  <c r="T66" i="27"/>
  <c r="BE65" i="27"/>
  <c r="AY65" i="27"/>
  <c r="AX65" i="27"/>
  <c r="AQ65" i="27"/>
  <c r="AO65" i="27"/>
  <c r="X65" i="27"/>
  <c r="T65" i="27"/>
  <c r="BE64" i="27"/>
  <c r="AY64" i="27"/>
  <c r="AX64" i="27"/>
  <c r="AQ64" i="27"/>
  <c r="AO64" i="27"/>
  <c r="X64" i="27"/>
  <c r="T64" i="27"/>
  <c r="BE63" i="27"/>
  <c r="AY63" i="27"/>
  <c r="AX63" i="27"/>
  <c r="AQ63" i="27"/>
  <c r="AO63" i="27"/>
  <c r="X63" i="27"/>
  <c r="T63" i="27"/>
  <c r="BE62" i="27"/>
  <c r="AY62" i="27"/>
  <c r="AX62" i="27"/>
  <c r="AQ62" i="27"/>
  <c r="AO62" i="27"/>
  <c r="X62" i="27"/>
  <c r="T62" i="27"/>
  <c r="BE61" i="27"/>
  <c r="AY61" i="27"/>
  <c r="AX61" i="27"/>
  <c r="AQ61" i="27"/>
  <c r="AO61" i="27"/>
  <c r="X61" i="27"/>
  <c r="T61" i="27"/>
  <c r="BE60" i="27"/>
  <c r="AY60" i="27"/>
  <c r="AX60" i="27"/>
  <c r="AQ60" i="27"/>
  <c r="AO60" i="27"/>
  <c r="X60" i="27"/>
  <c r="T60" i="27"/>
  <c r="BE59" i="27"/>
  <c r="AY59" i="27"/>
  <c r="AX59" i="27"/>
  <c r="AQ59" i="27"/>
  <c r="AO59" i="27"/>
  <c r="X59" i="27"/>
  <c r="T59" i="27"/>
  <c r="BE58" i="27"/>
  <c r="AY58" i="27"/>
  <c r="AX58" i="27"/>
  <c r="AQ58" i="27"/>
  <c r="AO58" i="27"/>
  <c r="X58" i="27"/>
  <c r="T58" i="27"/>
  <c r="BE57" i="27"/>
  <c r="AY57" i="27"/>
  <c r="AX57" i="27"/>
  <c r="AQ57" i="27"/>
  <c r="AO57" i="27"/>
  <c r="X57" i="27"/>
  <c r="T57" i="27"/>
  <c r="BE56" i="27"/>
  <c r="AY56" i="27"/>
  <c r="AX56" i="27"/>
  <c r="AQ56" i="27"/>
  <c r="AO56" i="27"/>
  <c r="X56" i="27"/>
  <c r="T56" i="27"/>
  <c r="BE55" i="27"/>
  <c r="AY55" i="27"/>
  <c r="AX55" i="27"/>
  <c r="AQ55" i="27"/>
  <c r="AO55" i="27"/>
  <c r="X55" i="27"/>
  <c r="T55" i="27"/>
  <c r="BE54" i="27"/>
  <c r="AY54" i="27"/>
  <c r="AX54" i="27"/>
  <c r="AQ54" i="27"/>
  <c r="AO54" i="27"/>
  <c r="X54" i="27"/>
  <c r="T54" i="27"/>
  <c r="BE53" i="27"/>
  <c r="AY53" i="27"/>
  <c r="AX53" i="27"/>
  <c r="AQ53" i="27"/>
  <c r="AO53" i="27"/>
  <c r="X53" i="27"/>
  <c r="T53" i="27"/>
  <c r="BE52" i="27"/>
  <c r="AY52" i="27"/>
  <c r="AX52" i="27"/>
  <c r="AQ52" i="27"/>
  <c r="AO52" i="27"/>
  <c r="X52" i="27"/>
  <c r="T52" i="27"/>
  <c r="BE51" i="27"/>
  <c r="AY51" i="27"/>
  <c r="AX51" i="27"/>
  <c r="AQ51" i="27"/>
  <c r="AO51" i="27"/>
  <c r="X51" i="27"/>
  <c r="T51" i="27"/>
  <c r="BE50" i="27"/>
  <c r="AY50" i="27"/>
  <c r="AX50" i="27"/>
  <c r="AQ50" i="27"/>
  <c r="AO50" i="27"/>
  <c r="X50" i="27"/>
  <c r="T50" i="27"/>
  <c r="BE49" i="27"/>
  <c r="AY49" i="27"/>
  <c r="AX49" i="27"/>
  <c r="AQ49" i="27"/>
  <c r="AO49" i="27"/>
  <c r="X49" i="27"/>
  <c r="T49" i="27"/>
  <c r="BE48" i="27"/>
  <c r="AY48" i="27"/>
  <c r="AX48" i="27"/>
  <c r="AQ48" i="27"/>
  <c r="AO48" i="27"/>
  <c r="X48" i="27"/>
  <c r="T48" i="27"/>
  <c r="BE47" i="27"/>
  <c r="AY47" i="27"/>
  <c r="AX47" i="27"/>
  <c r="AQ47" i="27"/>
  <c r="AO47" i="27"/>
  <c r="X47" i="27"/>
  <c r="T47" i="27"/>
  <c r="BE46" i="27"/>
  <c r="AY46" i="27"/>
  <c r="AX46" i="27"/>
  <c r="AQ46" i="27"/>
  <c r="AO46" i="27"/>
  <c r="X46" i="27"/>
  <c r="T46" i="27"/>
  <c r="BE45" i="27"/>
  <c r="AY45" i="27"/>
  <c r="AX45" i="27"/>
  <c r="AQ45" i="27"/>
  <c r="AO45" i="27"/>
  <c r="X45" i="27"/>
  <c r="T45" i="27"/>
  <c r="BE44" i="27"/>
  <c r="AY44" i="27"/>
  <c r="AX44" i="27"/>
  <c r="AQ44" i="27"/>
  <c r="AO44" i="27"/>
  <c r="X44" i="27"/>
  <c r="T44" i="27"/>
  <c r="BE43" i="27"/>
  <c r="AY43" i="27"/>
  <c r="AX43" i="27"/>
  <c r="AQ43" i="27"/>
  <c r="AO43" i="27"/>
  <c r="X43" i="27"/>
  <c r="T43" i="27"/>
  <c r="BE42" i="27"/>
  <c r="AY42" i="27"/>
  <c r="AX42" i="27"/>
  <c r="AQ42" i="27"/>
  <c r="AO42" i="27"/>
  <c r="X42" i="27"/>
  <c r="T42" i="27"/>
  <c r="BE41" i="27"/>
  <c r="AY41" i="27"/>
  <c r="AX41" i="27"/>
  <c r="AQ41" i="27"/>
  <c r="AO41" i="27"/>
  <c r="X41" i="27"/>
  <c r="T41" i="27"/>
  <c r="BE40" i="27"/>
  <c r="AY40" i="27"/>
  <c r="AX40" i="27"/>
  <c r="AQ40" i="27"/>
  <c r="AO40" i="27"/>
  <c r="X40" i="27"/>
  <c r="T40" i="27"/>
  <c r="BE39" i="27"/>
  <c r="AY39" i="27"/>
  <c r="AX39" i="27"/>
  <c r="AQ39" i="27"/>
  <c r="AO39" i="27"/>
  <c r="X39" i="27"/>
  <c r="T39" i="27"/>
  <c r="BE38" i="27"/>
  <c r="AY38" i="27"/>
  <c r="AX38" i="27"/>
  <c r="AQ38" i="27"/>
  <c r="AO38" i="27"/>
  <c r="X38" i="27"/>
  <c r="T38" i="27"/>
  <c r="AY37" i="27"/>
  <c r="AX37" i="27"/>
  <c r="AQ37" i="27"/>
  <c r="AO37" i="27"/>
  <c r="X37" i="27"/>
  <c r="T37" i="27"/>
  <c r="BE36" i="27"/>
  <c r="AY36" i="27"/>
  <c r="AX36" i="27"/>
  <c r="AQ36" i="27"/>
  <c r="AO36" i="27"/>
  <c r="X36" i="27"/>
  <c r="T36" i="27"/>
  <c r="AY35" i="27"/>
  <c r="AX35" i="27"/>
  <c r="AQ35" i="27"/>
  <c r="AO35" i="27"/>
  <c r="X35" i="27"/>
  <c r="T35" i="27"/>
  <c r="BE34" i="27"/>
  <c r="AY34" i="27"/>
  <c r="AX34" i="27"/>
  <c r="AQ34" i="27"/>
  <c r="AO34" i="27"/>
  <c r="X34" i="27"/>
  <c r="T34" i="27"/>
  <c r="BE33" i="27"/>
  <c r="AY33" i="27"/>
  <c r="AX33" i="27"/>
  <c r="AQ33" i="27"/>
  <c r="AO33" i="27"/>
  <c r="X33" i="27"/>
  <c r="T33" i="27"/>
  <c r="BE32" i="27"/>
  <c r="AY32" i="27"/>
  <c r="AX32" i="27"/>
  <c r="AQ32" i="27"/>
  <c r="AO32" i="27"/>
  <c r="X32" i="27"/>
  <c r="T32" i="27"/>
  <c r="BE31" i="27"/>
  <c r="AY31" i="27"/>
  <c r="AX31" i="27"/>
  <c r="AQ31" i="27"/>
  <c r="AO31" i="27"/>
  <c r="X31" i="27"/>
  <c r="T31" i="27"/>
  <c r="BE30" i="27"/>
  <c r="AY30" i="27"/>
  <c r="AX30" i="27"/>
  <c r="AQ30" i="27"/>
  <c r="AO30" i="27"/>
  <c r="X30" i="27"/>
  <c r="T30" i="27"/>
  <c r="BE29" i="27"/>
  <c r="AY29" i="27"/>
  <c r="AX29" i="27"/>
  <c r="AQ29" i="27"/>
  <c r="AO29" i="27"/>
  <c r="X29" i="27"/>
  <c r="T29" i="27"/>
  <c r="BE28" i="27"/>
  <c r="AY28" i="27"/>
  <c r="AX28" i="27"/>
  <c r="AQ28" i="27"/>
  <c r="AO28" i="27"/>
  <c r="X28" i="27"/>
  <c r="T28" i="27"/>
  <c r="BE27" i="27"/>
  <c r="AY27" i="27"/>
  <c r="AX27" i="27"/>
  <c r="AQ27" i="27"/>
  <c r="AO27" i="27"/>
  <c r="X27" i="27"/>
  <c r="T27" i="27"/>
  <c r="BE26" i="27"/>
  <c r="AY26" i="27"/>
  <c r="AX26" i="27"/>
  <c r="AQ26" i="27"/>
  <c r="AO26" i="27"/>
  <c r="X26" i="27"/>
  <c r="T26" i="27"/>
  <c r="BE25" i="27"/>
  <c r="AY25" i="27"/>
  <c r="AX25" i="27"/>
  <c r="AQ25" i="27"/>
  <c r="AO25" i="27"/>
  <c r="X25" i="27"/>
  <c r="T25" i="27"/>
  <c r="BE24" i="27"/>
  <c r="AY24" i="27"/>
  <c r="AX24" i="27"/>
  <c r="AQ24" i="27"/>
  <c r="AO24" i="27"/>
  <c r="X24" i="27"/>
  <c r="T24" i="27"/>
  <c r="BE23" i="27"/>
  <c r="AY23" i="27"/>
  <c r="AX23" i="27"/>
  <c r="AQ23" i="27"/>
  <c r="AO23" i="27"/>
  <c r="X23" i="27"/>
  <c r="T23" i="27"/>
  <c r="BE22" i="27"/>
  <c r="AY22" i="27"/>
  <c r="AX22" i="27"/>
  <c r="AQ22" i="27"/>
  <c r="AO22" i="27"/>
  <c r="X22" i="27"/>
  <c r="T22" i="27"/>
  <c r="BE21" i="27"/>
  <c r="AY21" i="27"/>
  <c r="AX21" i="27"/>
  <c r="AQ21" i="27"/>
  <c r="AO21" i="27"/>
  <c r="X21" i="27"/>
  <c r="T21" i="27"/>
  <c r="BE20" i="27"/>
  <c r="AY20" i="27"/>
  <c r="AX20" i="27"/>
  <c r="AQ20" i="27"/>
  <c r="AO20" i="27"/>
  <c r="X20" i="27"/>
  <c r="T20" i="27"/>
  <c r="AY19" i="27"/>
  <c r="AX19" i="27"/>
  <c r="AQ19" i="27"/>
  <c r="AO19" i="27"/>
  <c r="X19" i="27"/>
  <c r="T19" i="27"/>
  <c r="BE18" i="27"/>
  <c r="AY18" i="27"/>
  <c r="AX18" i="27"/>
  <c r="AQ18" i="27"/>
  <c r="AO18" i="27"/>
  <c r="X18" i="27"/>
  <c r="T18" i="27"/>
  <c r="BE17" i="27"/>
  <c r="AY17" i="27"/>
  <c r="AX17" i="27"/>
  <c r="AQ17" i="27"/>
  <c r="AO17" i="27"/>
  <c r="X17" i="27"/>
  <c r="T17" i="27"/>
  <c r="BE16" i="27"/>
  <c r="AY16" i="27"/>
  <c r="AX16" i="27"/>
  <c r="AQ16" i="27"/>
  <c r="AO16" i="27"/>
  <c r="X16" i="27"/>
  <c r="T16" i="27"/>
  <c r="BE15" i="27"/>
  <c r="AY15" i="27"/>
  <c r="AX15" i="27"/>
  <c r="AQ15" i="27"/>
  <c r="AO15" i="27"/>
  <c r="X15" i="27"/>
  <c r="T15" i="27"/>
  <c r="BE14" i="27"/>
  <c r="AY14" i="27"/>
  <c r="AX14" i="27"/>
  <c r="AQ14" i="27"/>
  <c r="AO14" i="27"/>
  <c r="X14" i="27"/>
  <c r="T14" i="27"/>
  <c r="BE13" i="27"/>
  <c r="AY13" i="27"/>
  <c r="AX13" i="27"/>
  <c r="AQ13" i="27"/>
  <c r="AO13" i="27"/>
  <c r="X13" i="27"/>
  <c r="T13" i="27"/>
  <c r="BE12" i="27"/>
  <c r="AY12" i="27"/>
  <c r="AX12" i="27"/>
  <c r="AQ12" i="27"/>
  <c r="AO12" i="27"/>
  <c r="X12" i="27"/>
  <c r="T12" i="27"/>
  <c r="BE11" i="27"/>
  <c r="AY11" i="27"/>
  <c r="AX11" i="27"/>
  <c r="AQ11" i="27"/>
  <c r="AO11" i="27"/>
  <c r="X11" i="27"/>
  <c r="T11" i="27"/>
  <c r="BE10" i="27"/>
  <c r="AY10" i="27"/>
  <c r="AX10" i="27"/>
  <c r="AQ10" i="27"/>
  <c r="AO10" i="27"/>
  <c r="X10" i="27"/>
  <c r="T10" i="27"/>
  <c r="BE9" i="27"/>
  <c r="AY9" i="27"/>
  <c r="AX9" i="27"/>
  <c r="AQ9" i="27"/>
  <c r="AO9" i="27"/>
  <c r="X9" i="27"/>
  <c r="T9" i="27"/>
  <c r="BE8" i="27"/>
  <c r="AY8" i="27"/>
  <c r="AX8" i="27"/>
  <c r="AQ8" i="27"/>
  <c r="AO8" i="27"/>
  <c r="X8" i="27"/>
  <c r="T8" i="27"/>
  <c r="BE7" i="27"/>
  <c r="AY7" i="27"/>
  <c r="AX7" i="27"/>
  <c r="AQ7" i="27"/>
  <c r="AO7" i="27"/>
  <c r="X7" i="27"/>
  <c r="T7" i="27"/>
  <c r="BE6" i="27"/>
  <c r="AY6" i="27"/>
  <c r="AX6" i="27"/>
  <c r="AQ6" i="27"/>
  <c r="AO6" i="27"/>
  <c r="X6" i="27"/>
  <c r="T6" i="27"/>
  <c r="BE5" i="27"/>
  <c r="AY5" i="27"/>
  <c r="AX5" i="27"/>
  <c r="AQ5" i="27"/>
  <c r="AO5" i="27"/>
  <c r="X5" i="27"/>
  <c r="T5" i="27"/>
  <c r="R70" i="26"/>
  <c r="Q70" i="26"/>
  <c r="R69" i="26"/>
  <c r="Q69" i="26"/>
  <c r="R68" i="26"/>
  <c r="Q68" i="26"/>
  <c r="R67" i="26"/>
  <c r="Q67" i="26"/>
  <c r="R66" i="26"/>
  <c r="Q66" i="26"/>
  <c r="BD64" i="26"/>
  <c r="BC64" i="26"/>
  <c r="BB64" i="26"/>
  <c r="BA64" i="26"/>
  <c r="AZ64" i="26"/>
  <c r="AW64" i="26"/>
  <c r="AV64" i="26"/>
  <c r="AU64" i="26"/>
  <c r="AT64" i="26"/>
  <c r="AS64" i="26"/>
  <c r="AR64" i="26"/>
  <c r="AP64" i="26"/>
  <c r="AN64" i="26"/>
  <c r="AM64" i="26"/>
  <c r="AL64" i="26"/>
  <c r="AK64" i="26"/>
  <c r="AJ64" i="26"/>
  <c r="AI64" i="26"/>
  <c r="AH64" i="26"/>
  <c r="AG64" i="26"/>
  <c r="AF64" i="26"/>
  <c r="AE64" i="26"/>
  <c r="AD64" i="26"/>
  <c r="AC64" i="26"/>
  <c r="AB64" i="26"/>
  <c r="AA64" i="26"/>
  <c r="Z64" i="26"/>
  <c r="Y64" i="26"/>
  <c r="W64" i="26"/>
  <c r="V64" i="26"/>
  <c r="U64" i="26"/>
  <c r="S64" i="26"/>
  <c r="P64" i="26"/>
  <c r="O64" i="26"/>
  <c r="N64" i="26"/>
  <c r="M64" i="26"/>
  <c r="L64" i="26"/>
  <c r="K64" i="26"/>
  <c r="J64" i="26"/>
  <c r="I64" i="26"/>
  <c r="H64" i="26"/>
  <c r="G64" i="26"/>
  <c r="F64" i="26"/>
  <c r="E64" i="26"/>
  <c r="BD63" i="26"/>
  <c r="BC63" i="26"/>
  <c r="BB63" i="26"/>
  <c r="BA63" i="26"/>
  <c r="AZ63" i="26"/>
  <c r="AW63" i="26"/>
  <c r="AV63" i="26"/>
  <c r="AU63" i="26"/>
  <c r="AT63" i="26"/>
  <c r="AS63" i="26"/>
  <c r="AR63" i="26"/>
  <c r="AP63" i="26"/>
  <c r="AN63" i="26"/>
  <c r="AM63" i="26"/>
  <c r="AL63" i="26"/>
  <c r="AK63" i="26"/>
  <c r="AJ63" i="26"/>
  <c r="AI63" i="26"/>
  <c r="AH63" i="26"/>
  <c r="AG63" i="26"/>
  <c r="AF63" i="26"/>
  <c r="AE63" i="26"/>
  <c r="Z63" i="26"/>
  <c r="Y63" i="26"/>
  <c r="W63" i="26"/>
  <c r="V63" i="26"/>
  <c r="U63" i="26"/>
  <c r="S63" i="26"/>
  <c r="P63" i="26"/>
  <c r="O63" i="26"/>
  <c r="N63" i="26"/>
  <c r="M63" i="26"/>
  <c r="L63" i="26"/>
  <c r="K63" i="26"/>
  <c r="J63" i="26"/>
  <c r="I63" i="26"/>
  <c r="H63" i="26"/>
  <c r="G63" i="26"/>
  <c r="F63" i="26"/>
  <c r="E63" i="26"/>
  <c r="BD61" i="26"/>
  <c r="BC61" i="26"/>
  <c r="BB61" i="26"/>
  <c r="BA61" i="26"/>
  <c r="AZ61" i="26"/>
  <c r="AW61" i="26"/>
  <c r="AV61" i="26"/>
  <c r="AU61" i="26"/>
  <c r="AT61" i="26"/>
  <c r="AS61" i="26"/>
  <c r="AR61" i="26"/>
  <c r="AP61" i="26"/>
  <c r="AN61" i="26"/>
  <c r="AM61" i="26"/>
  <c r="AL61" i="26"/>
  <c r="AK61" i="26"/>
  <c r="AJ61" i="26"/>
  <c r="AI61" i="26"/>
  <c r="AH61" i="26"/>
  <c r="AG61" i="26"/>
  <c r="AF61" i="26"/>
  <c r="AE61" i="26"/>
  <c r="AD61" i="26"/>
  <c r="AC61" i="26"/>
  <c r="AB61" i="26"/>
  <c r="AA61" i="26"/>
  <c r="Z61" i="26"/>
  <c r="Y61" i="26"/>
  <c r="W61" i="26"/>
  <c r="V61" i="26"/>
  <c r="U61" i="26"/>
  <c r="S61" i="26"/>
  <c r="M61" i="26"/>
  <c r="L61" i="26"/>
  <c r="K61" i="26"/>
  <c r="J61" i="26"/>
  <c r="I61" i="26"/>
  <c r="H61" i="26"/>
  <c r="G61" i="26"/>
  <c r="F61" i="26"/>
  <c r="E61" i="26"/>
  <c r="BE59" i="26"/>
  <c r="AY59" i="26"/>
  <c r="AX59" i="26"/>
  <c r="AQ59" i="26"/>
  <c r="AO59" i="26"/>
  <c r="X59" i="26"/>
  <c r="T59" i="26"/>
  <c r="BE58" i="26"/>
  <c r="AY58" i="26"/>
  <c r="AX58" i="26"/>
  <c r="AQ58" i="26"/>
  <c r="AO58" i="26"/>
  <c r="X58" i="26"/>
  <c r="T58" i="26"/>
  <c r="AY57" i="26"/>
  <c r="AX57" i="26"/>
  <c r="AQ57" i="26"/>
  <c r="AO57" i="26"/>
  <c r="X57" i="26"/>
  <c r="T57" i="26"/>
  <c r="AY56" i="26"/>
  <c r="AX56" i="26"/>
  <c r="AQ56" i="26"/>
  <c r="AO56" i="26"/>
  <c r="X56" i="26"/>
  <c r="T56" i="26"/>
  <c r="BE55" i="26"/>
  <c r="AY55" i="26"/>
  <c r="AX55" i="26"/>
  <c r="AQ55" i="26"/>
  <c r="AO55" i="26"/>
  <c r="X55" i="26"/>
  <c r="T55" i="26"/>
  <c r="BE54" i="26"/>
  <c r="AY54" i="26"/>
  <c r="AX54" i="26"/>
  <c r="AQ54" i="26"/>
  <c r="AO54" i="26"/>
  <c r="X54" i="26"/>
  <c r="T54" i="26"/>
  <c r="BE53" i="26"/>
  <c r="AY53" i="26"/>
  <c r="AX53" i="26"/>
  <c r="AQ53" i="26"/>
  <c r="AO53" i="26"/>
  <c r="X53" i="26"/>
  <c r="T53" i="26"/>
  <c r="BE52" i="26"/>
  <c r="AY52" i="26"/>
  <c r="AX52" i="26"/>
  <c r="AQ52" i="26"/>
  <c r="AO52" i="26"/>
  <c r="X52" i="26"/>
  <c r="T52" i="26"/>
  <c r="BE51" i="26"/>
  <c r="AX51" i="26"/>
  <c r="AO51" i="26"/>
  <c r="X51" i="26"/>
  <c r="T51" i="26"/>
  <c r="BE50" i="26"/>
  <c r="AY50" i="26"/>
  <c r="AX50" i="26"/>
  <c r="AQ50" i="26"/>
  <c r="AO50" i="26"/>
  <c r="X50" i="26"/>
  <c r="T50" i="26"/>
  <c r="BE49" i="26"/>
  <c r="AY49" i="26"/>
  <c r="AX49" i="26"/>
  <c r="AQ49" i="26"/>
  <c r="AO49" i="26"/>
  <c r="X49" i="26"/>
  <c r="T49" i="26"/>
  <c r="BE48" i="26"/>
  <c r="AY48" i="26"/>
  <c r="AX48" i="26"/>
  <c r="AQ48" i="26"/>
  <c r="AO48" i="26"/>
  <c r="X48" i="26"/>
  <c r="T48" i="26"/>
  <c r="BE47" i="26"/>
  <c r="AY47" i="26"/>
  <c r="AX47" i="26"/>
  <c r="AQ47" i="26"/>
  <c r="AO47" i="26"/>
  <c r="X47" i="26"/>
  <c r="T47" i="26"/>
  <c r="BE46" i="26"/>
  <c r="AY46" i="26"/>
  <c r="AX46" i="26"/>
  <c r="AQ46" i="26"/>
  <c r="AO46" i="26"/>
  <c r="X46" i="26"/>
  <c r="T46" i="26"/>
  <c r="BE45" i="26"/>
  <c r="AY45" i="26"/>
  <c r="AX45" i="26"/>
  <c r="AQ45" i="26"/>
  <c r="AO45" i="26"/>
  <c r="X45" i="26"/>
  <c r="T45" i="26"/>
  <c r="BE44" i="26"/>
  <c r="AY44" i="26"/>
  <c r="AX44" i="26"/>
  <c r="AQ44" i="26"/>
  <c r="AO44" i="26"/>
  <c r="X44" i="26"/>
  <c r="T44" i="26"/>
  <c r="BE43" i="26"/>
  <c r="AY43" i="26"/>
  <c r="AX43" i="26"/>
  <c r="AQ43" i="26"/>
  <c r="AO43" i="26"/>
  <c r="X43" i="26"/>
  <c r="T43" i="26"/>
  <c r="BE42" i="26"/>
  <c r="AY42" i="26"/>
  <c r="AX42" i="26"/>
  <c r="AQ42" i="26"/>
  <c r="AO42" i="26"/>
  <c r="X42" i="26"/>
  <c r="T42" i="26"/>
  <c r="BE41" i="26"/>
  <c r="AY41" i="26"/>
  <c r="AX41" i="26"/>
  <c r="AQ41" i="26"/>
  <c r="AO41" i="26"/>
  <c r="X41" i="26"/>
  <c r="T41" i="26"/>
  <c r="BE40" i="26"/>
  <c r="AY40" i="26"/>
  <c r="AX40" i="26"/>
  <c r="AQ40" i="26"/>
  <c r="AO40" i="26"/>
  <c r="X40" i="26"/>
  <c r="T40" i="26"/>
  <c r="BE39" i="26"/>
  <c r="AY39" i="26"/>
  <c r="AX39" i="26"/>
  <c r="AQ39" i="26"/>
  <c r="AO39" i="26"/>
  <c r="X39" i="26"/>
  <c r="T39" i="26"/>
  <c r="BE38" i="26"/>
  <c r="AY38" i="26"/>
  <c r="AX38" i="26"/>
  <c r="AQ38" i="26"/>
  <c r="AO38" i="26"/>
  <c r="X38" i="26"/>
  <c r="T38" i="26"/>
  <c r="BE37" i="26"/>
  <c r="AY37" i="26"/>
  <c r="AX37" i="26"/>
  <c r="AQ37" i="26"/>
  <c r="AO37" i="26"/>
  <c r="X37" i="26"/>
  <c r="T37" i="26"/>
  <c r="BE36" i="26"/>
  <c r="AY36" i="26"/>
  <c r="AX36" i="26"/>
  <c r="AQ36" i="26"/>
  <c r="AO36" i="26"/>
  <c r="X36" i="26"/>
  <c r="T36" i="26"/>
  <c r="BE35" i="26"/>
  <c r="AY35" i="26"/>
  <c r="AX35" i="26"/>
  <c r="AQ35" i="26"/>
  <c r="AO35" i="26"/>
  <c r="X35" i="26"/>
  <c r="T35" i="26"/>
  <c r="BE34" i="26"/>
  <c r="AY34" i="26"/>
  <c r="AX34" i="26"/>
  <c r="AQ34" i="26"/>
  <c r="AO34" i="26"/>
  <c r="X34" i="26"/>
  <c r="T34" i="26"/>
  <c r="BE33" i="26"/>
  <c r="AY33" i="26"/>
  <c r="AX33" i="26"/>
  <c r="AQ33" i="26"/>
  <c r="AO33" i="26"/>
  <c r="X33" i="26"/>
  <c r="T33" i="26"/>
  <c r="BE32" i="26"/>
  <c r="AY32" i="26"/>
  <c r="AX32" i="26"/>
  <c r="AQ32" i="26"/>
  <c r="AO32" i="26"/>
  <c r="X32" i="26"/>
  <c r="T32" i="26"/>
  <c r="BE31" i="26"/>
  <c r="AY31" i="26"/>
  <c r="AX31" i="26"/>
  <c r="AQ31" i="26"/>
  <c r="AO31" i="26"/>
  <c r="X31" i="26"/>
  <c r="T31" i="26"/>
  <c r="BE30" i="26"/>
  <c r="AY30" i="26"/>
  <c r="AX30" i="26"/>
  <c r="AQ30" i="26"/>
  <c r="AO30" i="26"/>
  <c r="X30" i="26"/>
  <c r="T30" i="26"/>
  <c r="BE29" i="26"/>
  <c r="AY29" i="26"/>
  <c r="AX29" i="26"/>
  <c r="AQ29" i="26"/>
  <c r="AO29" i="26"/>
  <c r="X29" i="26"/>
  <c r="T29" i="26"/>
  <c r="BE28" i="26"/>
  <c r="AY28" i="26"/>
  <c r="AX28" i="26"/>
  <c r="AQ28" i="26"/>
  <c r="AO28" i="26"/>
  <c r="X28" i="26"/>
  <c r="T28" i="26"/>
  <c r="BE27" i="26"/>
  <c r="AY27" i="26"/>
  <c r="AX27" i="26"/>
  <c r="AQ27" i="26"/>
  <c r="AO27" i="26"/>
  <c r="X27" i="26"/>
  <c r="T27" i="26"/>
  <c r="BE26" i="26"/>
  <c r="AY26" i="26"/>
  <c r="AX26" i="26"/>
  <c r="AQ26" i="26"/>
  <c r="AO26" i="26"/>
  <c r="X26" i="26"/>
  <c r="T26" i="26"/>
  <c r="BE25" i="26"/>
  <c r="AY25" i="26"/>
  <c r="AX25" i="26"/>
  <c r="AQ25" i="26"/>
  <c r="AO25" i="26"/>
  <c r="X25" i="26"/>
  <c r="T25" i="26"/>
  <c r="BE24" i="26"/>
  <c r="AY24" i="26"/>
  <c r="AX24" i="26"/>
  <c r="AQ24" i="26"/>
  <c r="AO24" i="26"/>
  <c r="X24" i="26"/>
  <c r="T24" i="26"/>
  <c r="BE23" i="26"/>
  <c r="AY23" i="26"/>
  <c r="AX23" i="26"/>
  <c r="AQ23" i="26"/>
  <c r="AO23" i="26"/>
  <c r="X23" i="26"/>
  <c r="T23" i="26"/>
  <c r="BE22" i="26"/>
  <c r="AY22" i="26"/>
  <c r="AX22" i="26"/>
  <c r="AQ22" i="26"/>
  <c r="AO22" i="26"/>
  <c r="X22" i="26"/>
  <c r="T22" i="26"/>
  <c r="BE21" i="26"/>
  <c r="AY21" i="26"/>
  <c r="AX21" i="26"/>
  <c r="AQ21" i="26"/>
  <c r="AO21" i="26"/>
  <c r="X21" i="26"/>
  <c r="T21" i="26"/>
  <c r="BE20" i="26"/>
  <c r="AY20" i="26"/>
  <c r="AX20" i="26"/>
  <c r="AQ20" i="26"/>
  <c r="AO20" i="26"/>
  <c r="X20" i="26"/>
  <c r="T20" i="26"/>
  <c r="BE19" i="26"/>
  <c r="AY19" i="26"/>
  <c r="AX19" i="26"/>
  <c r="AQ19" i="26"/>
  <c r="AO19" i="26"/>
  <c r="X19" i="26"/>
  <c r="T19" i="26"/>
  <c r="BE18" i="26"/>
  <c r="AY18" i="26"/>
  <c r="AX18" i="26"/>
  <c r="AQ18" i="26"/>
  <c r="AO18" i="26"/>
  <c r="X18" i="26"/>
  <c r="T18" i="26"/>
  <c r="BE17" i="26"/>
  <c r="AY17" i="26"/>
  <c r="AX17" i="26"/>
  <c r="AQ17" i="26"/>
  <c r="AO17" i="26"/>
  <c r="X17" i="26"/>
  <c r="T17" i="26"/>
  <c r="BE16" i="26"/>
  <c r="AY16" i="26"/>
  <c r="AX16" i="26"/>
  <c r="AQ16" i="26"/>
  <c r="AO16" i="26"/>
  <c r="X16" i="26"/>
  <c r="T16" i="26"/>
  <c r="BE15" i="26"/>
  <c r="AY15" i="26"/>
  <c r="AX15" i="26"/>
  <c r="AQ15" i="26"/>
  <c r="AO15" i="26"/>
  <c r="X15" i="26"/>
  <c r="T15" i="26"/>
  <c r="BE14" i="26"/>
  <c r="AY14" i="26"/>
  <c r="AX14" i="26"/>
  <c r="AQ14" i="26"/>
  <c r="AO14" i="26"/>
  <c r="X14" i="26"/>
  <c r="T14" i="26"/>
  <c r="BE13" i="26"/>
  <c r="AY13" i="26"/>
  <c r="AX13" i="26"/>
  <c r="AQ13" i="26"/>
  <c r="AO13" i="26"/>
  <c r="X13" i="26"/>
  <c r="T13" i="26"/>
  <c r="BE12" i="26"/>
  <c r="AY12" i="26"/>
  <c r="AX12" i="26"/>
  <c r="AQ12" i="26"/>
  <c r="AO12" i="26"/>
  <c r="X12" i="26"/>
  <c r="T12" i="26"/>
  <c r="BE11" i="26"/>
  <c r="AY11" i="26"/>
  <c r="AX11" i="26"/>
  <c r="AQ11" i="26"/>
  <c r="AO11" i="26"/>
  <c r="X11" i="26"/>
  <c r="T11" i="26"/>
  <c r="AY10" i="26"/>
  <c r="AX10" i="26"/>
  <c r="AQ10" i="26"/>
  <c r="X10" i="26"/>
  <c r="T10" i="26"/>
  <c r="BE9" i="26"/>
  <c r="AY9" i="26"/>
  <c r="AX9" i="26"/>
  <c r="AQ9" i="26"/>
  <c r="AO9" i="26"/>
  <c r="X9" i="26"/>
  <c r="T9" i="26"/>
  <c r="BE8" i="26"/>
  <c r="AY8" i="26"/>
  <c r="AX8" i="26"/>
  <c r="AQ8" i="26"/>
  <c r="AO8" i="26"/>
  <c r="X8" i="26"/>
  <c r="T8" i="26"/>
  <c r="X7" i="26"/>
  <c r="T7" i="26"/>
  <c r="BE6" i="26"/>
  <c r="AY6" i="26"/>
  <c r="AX6" i="26"/>
  <c r="AQ6" i="26"/>
  <c r="AO6" i="26"/>
  <c r="X6" i="26"/>
  <c r="T6" i="26"/>
  <c r="BE5" i="26"/>
  <c r="AY5" i="26"/>
  <c r="AX5" i="26"/>
  <c r="AQ5" i="26"/>
  <c r="AO5" i="26"/>
  <c r="X5" i="26"/>
  <c r="T5" i="26"/>
  <c r="R48" i="25"/>
  <c r="Q48" i="25"/>
  <c r="R47" i="25"/>
  <c r="Q47" i="25"/>
  <c r="R46" i="25"/>
  <c r="Q46" i="25"/>
  <c r="R45" i="25"/>
  <c r="Q45" i="25"/>
  <c r="R44" i="25"/>
  <c r="Q44" i="25"/>
  <c r="BD42" i="25"/>
  <c r="BC42" i="25"/>
  <c r="BB42" i="25"/>
  <c r="BA42" i="25"/>
  <c r="AZ42" i="25"/>
  <c r="AW42" i="25"/>
  <c r="AV42" i="25"/>
  <c r="AU42" i="25"/>
  <c r="AT42" i="25"/>
  <c r="AS42" i="25"/>
  <c r="AR42" i="25"/>
  <c r="AP42" i="25"/>
  <c r="AN42" i="25"/>
  <c r="AM42" i="25"/>
  <c r="AL42" i="25"/>
  <c r="AK42" i="25"/>
  <c r="AJ42" i="25"/>
  <c r="AI42" i="25"/>
  <c r="AH42" i="25"/>
  <c r="AG42" i="25"/>
  <c r="AF42" i="25"/>
  <c r="AE42" i="25"/>
  <c r="AD42" i="25"/>
  <c r="AC42" i="25"/>
  <c r="AB42" i="25"/>
  <c r="AA42" i="25"/>
  <c r="Z42" i="25"/>
  <c r="Y42" i="25"/>
  <c r="W42" i="25"/>
  <c r="V42" i="25"/>
  <c r="U42" i="25"/>
  <c r="S42" i="25"/>
  <c r="P42" i="25"/>
  <c r="O42" i="25"/>
  <c r="N42" i="25"/>
  <c r="M42" i="25"/>
  <c r="L42" i="25"/>
  <c r="K42" i="25"/>
  <c r="J42" i="25"/>
  <c r="I42" i="25"/>
  <c r="H42" i="25"/>
  <c r="G42" i="25"/>
  <c r="F42" i="25"/>
  <c r="E42" i="25"/>
  <c r="BD41" i="25"/>
  <c r="BC41" i="25"/>
  <c r="BB41" i="25"/>
  <c r="BA41" i="25"/>
  <c r="AZ41" i="25"/>
  <c r="AW41" i="25"/>
  <c r="AV41" i="25"/>
  <c r="AU41" i="25"/>
  <c r="AT41" i="25"/>
  <c r="AS41" i="25"/>
  <c r="AR41" i="25"/>
  <c r="AP41" i="25"/>
  <c r="AN41" i="25"/>
  <c r="AM41" i="25"/>
  <c r="AL41" i="25"/>
  <c r="AK41" i="25"/>
  <c r="AJ41" i="25"/>
  <c r="AI41" i="25"/>
  <c r="AH41" i="25"/>
  <c r="AG41" i="25"/>
  <c r="AF41" i="25"/>
  <c r="AE41" i="25"/>
  <c r="Z41" i="25"/>
  <c r="Y41" i="25"/>
  <c r="W41" i="25"/>
  <c r="V41" i="25"/>
  <c r="U41" i="25"/>
  <c r="S41" i="25"/>
  <c r="P41" i="25"/>
  <c r="O41" i="25"/>
  <c r="N41" i="25"/>
  <c r="M41" i="25"/>
  <c r="L41" i="25"/>
  <c r="K41" i="25"/>
  <c r="J41" i="25"/>
  <c r="I41" i="25"/>
  <c r="H41" i="25"/>
  <c r="G41" i="25"/>
  <c r="F41" i="25"/>
  <c r="E41" i="25"/>
  <c r="BD39" i="25"/>
  <c r="BC39" i="25"/>
  <c r="BB39" i="25"/>
  <c r="BA39" i="25"/>
  <c r="AZ39" i="25"/>
  <c r="AW39" i="25"/>
  <c r="AV39" i="25"/>
  <c r="AU39" i="25"/>
  <c r="AT39" i="25"/>
  <c r="AS39" i="25"/>
  <c r="AR39" i="25"/>
  <c r="AP39" i="25"/>
  <c r="AN39" i="25"/>
  <c r="AM39" i="25"/>
  <c r="AL39" i="25"/>
  <c r="AK39" i="25"/>
  <c r="AJ39" i="25"/>
  <c r="AI39" i="25"/>
  <c r="AH39" i="25"/>
  <c r="AG39" i="25"/>
  <c r="AF39" i="25"/>
  <c r="AE39" i="25"/>
  <c r="AD39" i="25"/>
  <c r="AC39" i="25"/>
  <c r="AB39" i="25"/>
  <c r="AA39" i="25"/>
  <c r="Z39" i="25"/>
  <c r="Y39" i="25"/>
  <c r="W39" i="25"/>
  <c r="V39" i="25"/>
  <c r="U39" i="25"/>
  <c r="S39" i="25"/>
  <c r="M39" i="25"/>
  <c r="L39" i="25"/>
  <c r="K39" i="25"/>
  <c r="J39" i="25"/>
  <c r="I39" i="25"/>
  <c r="H39" i="25"/>
  <c r="G39" i="25"/>
  <c r="F39" i="25"/>
  <c r="E39" i="25"/>
  <c r="BE37" i="25"/>
  <c r="AY37" i="25"/>
  <c r="AX37" i="25"/>
  <c r="AQ37" i="25"/>
  <c r="AO37" i="25"/>
  <c r="X37" i="25"/>
  <c r="T37" i="25"/>
  <c r="BE36" i="25"/>
  <c r="AY36" i="25"/>
  <c r="AX36" i="25"/>
  <c r="AQ36" i="25"/>
  <c r="AO36" i="25"/>
  <c r="X36" i="25"/>
  <c r="T36" i="25"/>
  <c r="BE35" i="25"/>
  <c r="AY35" i="25"/>
  <c r="AX35" i="25"/>
  <c r="AQ35" i="25"/>
  <c r="AO35" i="25"/>
  <c r="X35" i="25"/>
  <c r="T35" i="25"/>
  <c r="BE34" i="25"/>
  <c r="AY34" i="25"/>
  <c r="AX34" i="25"/>
  <c r="AQ34" i="25"/>
  <c r="AO34" i="25"/>
  <c r="X34" i="25"/>
  <c r="T34" i="25"/>
  <c r="BE33" i="25"/>
  <c r="AY33" i="25"/>
  <c r="AX33" i="25"/>
  <c r="AQ33" i="25"/>
  <c r="AO33" i="25"/>
  <c r="X33" i="25"/>
  <c r="T33" i="25"/>
  <c r="BE32" i="25"/>
  <c r="AY32" i="25"/>
  <c r="AX32" i="25"/>
  <c r="AQ32" i="25"/>
  <c r="AO32" i="25"/>
  <c r="X32" i="25"/>
  <c r="T32" i="25"/>
  <c r="BE31" i="25"/>
  <c r="AY31" i="25"/>
  <c r="AX31" i="25"/>
  <c r="AQ31" i="25"/>
  <c r="AO31" i="25"/>
  <c r="X31" i="25"/>
  <c r="T31" i="25"/>
  <c r="BE30" i="25"/>
  <c r="AY30" i="25"/>
  <c r="AX30" i="25"/>
  <c r="AQ30" i="25"/>
  <c r="AO30" i="25"/>
  <c r="X30" i="25"/>
  <c r="T30" i="25"/>
  <c r="BE29" i="25"/>
  <c r="AX29" i="25"/>
  <c r="AO29" i="25"/>
  <c r="X29" i="25"/>
  <c r="T29" i="25"/>
  <c r="BE28" i="25"/>
  <c r="AY28" i="25"/>
  <c r="AX28" i="25"/>
  <c r="AQ28" i="25"/>
  <c r="AO28" i="25"/>
  <c r="X28" i="25"/>
  <c r="T28" i="25"/>
  <c r="BE27" i="25"/>
  <c r="AY27" i="25"/>
  <c r="AX27" i="25"/>
  <c r="AQ27" i="25"/>
  <c r="AO27" i="25"/>
  <c r="X27" i="25"/>
  <c r="T27" i="25"/>
  <c r="BE26" i="25"/>
  <c r="AY26" i="25"/>
  <c r="AX26" i="25"/>
  <c r="AQ26" i="25"/>
  <c r="AO26" i="25"/>
  <c r="X26" i="25"/>
  <c r="T26" i="25"/>
  <c r="BE25" i="25"/>
  <c r="AY25" i="25"/>
  <c r="AX25" i="25"/>
  <c r="AQ25" i="25"/>
  <c r="AO25" i="25"/>
  <c r="X25" i="25"/>
  <c r="T25" i="25"/>
  <c r="BE24" i="25"/>
  <c r="AY24" i="25"/>
  <c r="AX24" i="25"/>
  <c r="AQ24" i="25"/>
  <c r="AO24" i="25"/>
  <c r="X24" i="25"/>
  <c r="T24" i="25"/>
  <c r="BE23" i="25"/>
  <c r="AY23" i="25"/>
  <c r="AX23" i="25"/>
  <c r="AQ23" i="25"/>
  <c r="AO23" i="25"/>
  <c r="X23" i="25"/>
  <c r="T23" i="25"/>
  <c r="BE22" i="25"/>
  <c r="AY22" i="25"/>
  <c r="AX22" i="25"/>
  <c r="AQ22" i="25"/>
  <c r="AO22" i="25"/>
  <c r="X22" i="25"/>
  <c r="T22" i="25"/>
  <c r="BE21" i="25"/>
  <c r="AY21" i="25"/>
  <c r="AX21" i="25"/>
  <c r="AQ21" i="25"/>
  <c r="AO21" i="25"/>
  <c r="X21" i="25"/>
  <c r="T21" i="25"/>
  <c r="BE20" i="25"/>
  <c r="AY20" i="25"/>
  <c r="AX20" i="25"/>
  <c r="AQ20" i="25"/>
  <c r="AO20" i="25"/>
  <c r="X20" i="25"/>
  <c r="T20" i="25"/>
  <c r="BE19" i="25"/>
  <c r="AY19" i="25"/>
  <c r="AX19" i="25"/>
  <c r="AQ19" i="25"/>
  <c r="AO19" i="25"/>
  <c r="X19" i="25"/>
  <c r="T19" i="25"/>
  <c r="BE18" i="25"/>
  <c r="AY18" i="25"/>
  <c r="AX18" i="25"/>
  <c r="AQ18" i="25"/>
  <c r="AO18" i="25"/>
  <c r="X18" i="25"/>
  <c r="T18" i="25"/>
  <c r="BE17" i="25"/>
  <c r="AY17" i="25"/>
  <c r="AX17" i="25"/>
  <c r="AQ17" i="25"/>
  <c r="AO17" i="25"/>
  <c r="X17" i="25"/>
  <c r="T17" i="25"/>
  <c r="BE16" i="25"/>
  <c r="AY16" i="25"/>
  <c r="AX16" i="25"/>
  <c r="AQ16" i="25"/>
  <c r="AO16" i="25"/>
  <c r="X16" i="25"/>
  <c r="T16" i="25"/>
  <c r="BE15" i="25"/>
  <c r="AY15" i="25"/>
  <c r="AX15" i="25"/>
  <c r="AQ15" i="25"/>
  <c r="AO15" i="25"/>
  <c r="X15" i="25"/>
  <c r="T15" i="25"/>
  <c r="BE14" i="25"/>
  <c r="AY14" i="25"/>
  <c r="AX14" i="25"/>
  <c r="AQ14" i="25"/>
  <c r="AO14" i="25"/>
  <c r="X14" i="25"/>
  <c r="T14" i="25"/>
  <c r="BE13" i="25"/>
  <c r="AY13" i="25"/>
  <c r="AX13" i="25"/>
  <c r="AQ13" i="25"/>
  <c r="AO13" i="25"/>
  <c r="X13" i="25"/>
  <c r="T13" i="25"/>
  <c r="BE12" i="25"/>
  <c r="AY12" i="25"/>
  <c r="AX12" i="25"/>
  <c r="AQ12" i="25"/>
  <c r="AO12" i="25"/>
  <c r="X12" i="25"/>
  <c r="T12" i="25"/>
  <c r="BE11" i="25"/>
  <c r="AY11" i="25"/>
  <c r="AX11" i="25"/>
  <c r="AQ11" i="25"/>
  <c r="AO11" i="25"/>
  <c r="X11" i="25"/>
  <c r="T11" i="25"/>
  <c r="BE10" i="25"/>
  <c r="AY10" i="25"/>
  <c r="AX10" i="25"/>
  <c r="AQ10" i="25"/>
  <c r="AO10" i="25"/>
  <c r="X10" i="25"/>
  <c r="T10" i="25"/>
  <c r="BE9" i="25"/>
  <c r="AY9" i="25"/>
  <c r="AX9" i="25"/>
  <c r="AQ9" i="25"/>
  <c r="AO9" i="25"/>
  <c r="X9" i="25"/>
  <c r="T9" i="25"/>
  <c r="BE8" i="25"/>
  <c r="AY8" i="25"/>
  <c r="AX8" i="25"/>
  <c r="AQ8" i="25"/>
  <c r="AO8" i="25"/>
  <c r="X8" i="25"/>
  <c r="T8" i="25"/>
  <c r="BE7" i="25"/>
  <c r="AY7" i="25"/>
  <c r="AX7" i="25"/>
  <c r="AQ7" i="25"/>
  <c r="AO7" i="25"/>
  <c r="X7" i="25"/>
  <c r="T7" i="25"/>
  <c r="BE6" i="25"/>
  <c r="AY6" i="25"/>
  <c r="AX6" i="25"/>
  <c r="AQ6" i="25"/>
  <c r="AO6" i="25"/>
  <c r="X6" i="25"/>
  <c r="T6" i="25"/>
  <c r="X5" i="25"/>
  <c r="T5" i="25"/>
  <c r="AX41" i="25"/>
  <c r="R50" i="24"/>
  <c r="Q50" i="24"/>
  <c r="R49" i="24"/>
  <c r="Q49" i="24"/>
  <c r="R48" i="24"/>
  <c r="Q48" i="24"/>
  <c r="R47" i="24"/>
  <c r="Q47" i="24"/>
  <c r="R46" i="24"/>
  <c r="Q46" i="24"/>
  <c r="BD44" i="24"/>
  <c r="BC44" i="24"/>
  <c r="BB44" i="24"/>
  <c r="BA44" i="24"/>
  <c r="AZ44" i="24"/>
  <c r="AW44" i="24"/>
  <c r="AV44" i="24"/>
  <c r="AU44" i="24"/>
  <c r="AT44" i="24"/>
  <c r="AS44" i="24"/>
  <c r="AR44" i="24"/>
  <c r="AP44" i="24"/>
  <c r="AN44" i="24"/>
  <c r="AM44" i="24"/>
  <c r="AL44" i="24"/>
  <c r="AK44" i="24"/>
  <c r="AJ44" i="24"/>
  <c r="AI44" i="24"/>
  <c r="AH44" i="24"/>
  <c r="AG44" i="24"/>
  <c r="AF44" i="24"/>
  <c r="AE44" i="24"/>
  <c r="AD44" i="24"/>
  <c r="AC44" i="24"/>
  <c r="AB44" i="24"/>
  <c r="AA44" i="24"/>
  <c r="Z44" i="24"/>
  <c r="Y44" i="24"/>
  <c r="W44" i="24"/>
  <c r="V44" i="24"/>
  <c r="U44" i="24"/>
  <c r="S44" i="24"/>
  <c r="P44" i="24"/>
  <c r="O44" i="24"/>
  <c r="N44" i="24"/>
  <c r="M44" i="24"/>
  <c r="L44" i="24"/>
  <c r="K44" i="24"/>
  <c r="J44" i="24"/>
  <c r="I44" i="24"/>
  <c r="H44" i="24"/>
  <c r="G44" i="24"/>
  <c r="F44" i="24"/>
  <c r="E44" i="24"/>
  <c r="BD43" i="24"/>
  <c r="BC43" i="24"/>
  <c r="BB43" i="24"/>
  <c r="BA43" i="24"/>
  <c r="AZ43" i="24"/>
  <c r="AW43" i="24"/>
  <c r="AV43" i="24"/>
  <c r="AU43" i="24"/>
  <c r="AT43" i="24"/>
  <c r="AS43" i="24"/>
  <c r="AR43" i="24"/>
  <c r="AP43" i="24"/>
  <c r="AN43" i="24"/>
  <c r="AM43" i="24"/>
  <c r="AL43" i="24"/>
  <c r="AK43" i="24"/>
  <c r="AJ43" i="24"/>
  <c r="AI43" i="24"/>
  <c r="AH43" i="24"/>
  <c r="AG43" i="24"/>
  <c r="AF43" i="24"/>
  <c r="AE43" i="24"/>
  <c r="Z43" i="24"/>
  <c r="Y43" i="24"/>
  <c r="W43" i="24"/>
  <c r="V43" i="24"/>
  <c r="U43" i="24"/>
  <c r="S43" i="24"/>
  <c r="P43" i="24"/>
  <c r="O43" i="24"/>
  <c r="N43" i="24"/>
  <c r="M43" i="24"/>
  <c r="L43" i="24"/>
  <c r="K43" i="24"/>
  <c r="J43" i="24"/>
  <c r="I43" i="24"/>
  <c r="H43" i="24"/>
  <c r="G43" i="24"/>
  <c r="F43" i="24"/>
  <c r="E43" i="24"/>
  <c r="BD41" i="24"/>
  <c r="BC41" i="24"/>
  <c r="BB41" i="24"/>
  <c r="BA41" i="24"/>
  <c r="AZ41" i="24"/>
  <c r="AW41" i="24"/>
  <c r="AV41" i="24"/>
  <c r="AU41" i="24"/>
  <c r="AT41" i="24"/>
  <c r="AS41" i="24"/>
  <c r="AR41" i="24"/>
  <c r="AP41" i="24"/>
  <c r="AN41" i="24"/>
  <c r="AM41" i="24"/>
  <c r="AL41" i="24"/>
  <c r="AK41" i="24"/>
  <c r="AJ41" i="24"/>
  <c r="AI41" i="24"/>
  <c r="AH41" i="24"/>
  <c r="AG41" i="24"/>
  <c r="AF41" i="24"/>
  <c r="AE41" i="24"/>
  <c r="AD41" i="24"/>
  <c r="AC41" i="24"/>
  <c r="AB41" i="24"/>
  <c r="AA41" i="24"/>
  <c r="Z41" i="24"/>
  <c r="Y41" i="24"/>
  <c r="W41" i="24"/>
  <c r="V41" i="24"/>
  <c r="U41" i="24"/>
  <c r="S41" i="24"/>
  <c r="M41" i="24"/>
  <c r="L41" i="24"/>
  <c r="K41" i="24"/>
  <c r="J41" i="24"/>
  <c r="I41" i="24"/>
  <c r="H41" i="24"/>
  <c r="G41" i="24"/>
  <c r="F41" i="24"/>
  <c r="E41" i="24"/>
  <c r="BE39" i="24"/>
  <c r="AY39" i="24"/>
  <c r="AX39" i="24"/>
  <c r="AQ39" i="24"/>
  <c r="AO39" i="24"/>
  <c r="X39" i="24"/>
  <c r="T39" i="24"/>
  <c r="AY38" i="24"/>
  <c r="AX38" i="24"/>
  <c r="AQ38" i="24"/>
  <c r="X38" i="24"/>
  <c r="T38" i="24"/>
  <c r="BE37" i="24"/>
  <c r="AY37" i="24"/>
  <c r="AX37" i="24"/>
  <c r="AQ37" i="24"/>
  <c r="AO37" i="24"/>
  <c r="X37" i="24"/>
  <c r="T37" i="24"/>
  <c r="BE36" i="24"/>
  <c r="AY36" i="24"/>
  <c r="AX36" i="24"/>
  <c r="AQ36" i="24"/>
  <c r="AO36" i="24"/>
  <c r="X36" i="24"/>
  <c r="T36" i="24"/>
  <c r="BE35" i="24"/>
  <c r="AY35" i="24"/>
  <c r="AX35" i="24"/>
  <c r="AQ35" i="24"/>
  <c r="AO35" i="24"/>
  <c r="X35" i="24"/>
  <c r="T35" i="24"/>
  <c r="AY34" i="24"/>
  <c r="AX34" i="24"/>
  <c r="AQ34" i="24"/>
  <c r="AO34" i="24"/>
  <c r="X34" i="24"/>
  <c r="T34" i="24"/>
  <c r="BE33" i="24"/>
  <c r="AY33" i="24"/>
  <c r="AX33" i="24"/>
  <c r="AQ33" i="24"/>
  <c r="AO33" i="24"/>
  <c r="X33" i="24"/>
  <c r="T33" i="24"/>
  <c r="BE32" i="24"/>
  <c r="AY32" i="24"/>
  <c r="AX32" i="24"/>
  <c r="AQ32" i="24"/>
  <c r="AO32" i="24"/>
  <c r="X32" i="24"/>
  <c r="T32" i="24"/>
  <c r="BE31" i="24"/>
  <c r="AY31" i="24"/>
  <c r="AX31" i="24"/>
  <c r="AQ31" i="24"/>
  <c r="AO31" i="24"/>
  <c r="X31" i="24"/>
  <c r="T31" i="24"/>
  <c r="BE30" i="24"/>
  <c r="AY30" i="24"/>
  <c r="AX30" i="24"/>
  <c r="AQ30" i="24"/>
  <c r="AO30" i="24"/>
  <c r="X30" i="24"/>
  <c r="T30" i="24"/>
  <c r="BE29" i="24"/>
  <c r="AY29" i="24"/>
  <c r="AX29" i="24"/>
  <c r="AQ29" i="24"/>
  <c r="AO29" i="24"/>
  <c r="X29" i="24"/>
  <c r="T29" i="24"/>
  <c r="BE28" i="24"/>
  <c r="AY28" i="24"/>
  <c r="AX28" i="24"/>
  <c r="AQ28" i="24"/>
  <c r="AO28" i="24"/>
  <c r="X28" i="24"/>
  <c r="T28" i="24"/>
  <c r="BE27" i="24"/>
  <c r="AY27" i="24"/>
  <c r="AX27" i="24"/>
  <c r="AQ27" i="24"/>
  <c r="AO27" i="24"/>
  <c r="X27" i="24"/>
  <c r="T27" i="24"/>
  <c r="BE26" i="24"/>
  <c r="AY26" i="24"/>
  <c r="AX26" i="24"/>
  <c r="AQ26" i="24"/>
  <c r="AO26" i="24"/>
  <c r="X26" i="24"/>
  <c r="T26" i="24"/>
  <c r="BE25" i="24"/>
  <c r="AY25" i="24"/>
  <c r="AX25" i="24"/>
  <c r="AQ25" i="24"/>
  <c r="AO25" i="24"/>
  <c r="X25" i="24"/>
  <c r="T25" i="24"/>
  <c r="BE24" i="24"/>
  <c r="AY24" i="24"/>
  <c r="AX24" i="24"/>
  <c r="AQ24" i="24"/>
  <c r="AO24" i="24"/>
  <c r="X24" i="24"/>
  <c r="T24" i="24"/>
  <c r="BE23" i="24"/>
  <c r="AY23" i="24"/>
  <c r="AX23" i="24"/>
  <c r="AQ23" i="24"/>
  <c r="AO23" i="24"/>
  <c r="X23" i="24"/>
  <c r="T23" i="24"/>
  <c r="BE22" i="24"/>
  <c r="AY22" i="24"/>
  <c r="AX22" i="24"/>
  <c r="AQ22" i="24"/>
  <c r="AO22" i="24"/>
  <c r="X22" i="24"/>
  <c r="T22" i="24"/>
  <c r="BE21" i="24"/>
  <c r="AY21" i="24"/>
  <c r="AX21" i="24"/>
  <c r="AQ21" i="24"/>
  <c r="AO21" i="24"/>
  <c r="X21" i="24"/>
  <c r="T21" i="24"/>
  <c r="BE20" i="24"/>
  <c r="AY20" i="24"/>
  <c r="AX20" i="24"/>
  <c r="AQ20" i="24"/>
  <c r="AO20" i="24"/>
  <c r="X20" i="24"/>
  <c r="T20" i="24"/>
  <c r="BE19" i="24"/>
  <c r="AY19" i="24"/>
  <c r="AX19" i="24"/>
  <c r="AQ19" i="24"/>
  <c r="AO19" i="24"/>
  <c r="X19" i="24"/>
  <c r="T19" i="24"/>
  <c r="BE18" i="24"/>
  <c r="AY18" i="24"/>
  <c r="AX18" i="24"/>
  <c r="AQ18" i="24"/>
  <c r="AO18" i="24"/>
  <c r="X18" i="24"/>
  <c r="T18" i="24"/>
  <c r="BE17" i="24"/>
  <c r="AY17" i="24"/>
  <c r="AX17" i="24"/>
  <c r="AQ17" i="24"/>
  <c r="AO17" i="24"/>
  <c r="X17" i="24"/>
  <c r="T17" i="24"/>
  <c r="BE16" i="24"/>
  <c r="AY16" i="24"/>
  <c r="AX16" i="24"/>
  <c r="AQ16" i="24"/>
  <c r="AO16" i="24"/>
  <c r="X16" i="24"/>
  <c r="T16" i="24"/>
  <c r="BE15" i="24"/>
  <c r="AY15" i="24"/>
  <c r="AX15" i="24"/>
  <c r="AQ15" i="24"/>
  <c r="AO15" i="24"/>
  <c r="X15" i="24"/>
  <c r="T15" i="24"/>
  <c r="BE14" i="24"/>
  <c r="AY14" i="24"/>
  <c r="AX14" i="24"/>
  <c r="AQ14" i="24"/>
  <c r="AO14" i="24"/>
  <c r="X14" i="24"/>
  <c r="T14" i="24"/>
  <c r="BE13" i="24"/>
  <c r="AY13" i="24"/>
  <c r="AX13" i="24"/>
  <c r="AQ13" i="24"/>
  <c r="AO13" i="24"/>
  <c r="X13" i="24"/>
  <c r="T13" i="24"/>
  <c r="BE12" i="24"/>
  <c r="AY12" i="24"/>
  <c r="AX12" i="24"/>
  <c r="AQ12" i="24"/>
  <c r="AO12" i="24"/>
  <c r="X12" i="24"/>
  <c r="T12" i="24"/>
  <c r="BE11" i="24"/>
  <c r="AY11" i="24"/>
  <c r="AX11" i="24"/>
  <c r="AQ11" i="24"/>
  <c r="AO11" i="24"/>
  <c r="X11" i="24"/>
  <c r="T11" i="24"/>
  <c r="BE10" i="24"/>
  <c r="AY10" i="24"/>
  <c r="AX10" i="24"/>
  <c r="AQ10" i="24"/>
  <c r="AO10" i="24"/>
  <c r="X10" i="24"/>
  <c r="T10" i="24"/>
  <c r="BE9" i="24"/>
  <c r="AY9" i="24"/>
  <c r="AX9" i="24"/>
  <c r="AQ9" i="24"/>
  <c r="AO9" i="24"/>
  <c r="X9" i="24"/>
  <c r="T9" i="24"/>
  <c r="BE8" i="24"/>
  <c r="AY8" i="24"/>
  <c r="AX8" i="24"/>
  <c r="AQ8" i="24"/>
  <c r="AO8" i="24"/>
  <c r="X8" i="24"/>
  <c r="T8" i="24"/>
  <c r="BE7" i="24"/>
  <c r="AY7" i="24"/>
  <c r="AX7" i="24"/>
  <c r="AQ7" i="24"/>
  <c r="AO7" i="24"/>
  <c r="X7" i="24"/>
  <c r="T7" i="24"/>
  <c r="BE6" i="24"/>
  <c r="AY6" i="24"/>
  <c r="AX6" i="24"/>
  <c r="AQ6" i="24"/>
  <c r="AO6" i="24"/>
  <c r="X6" i="24"/>
  <c r="T6" i="24"/>
  <c r="BE5" i="24"/>
  <c r="AY5" i="24"/>
  <c r="AX5" i="24"/>
  <c r="AQ5" i="24"/>
  <c r="AO5" i="24"/>
  <c r="X5" i="24"/>
  <c r="T5" i="24"/>
  <c r="R84" i="23"/>
  <c r="Q84" i="23"/>
  <c r="R83" i="23"/>
  <c r="Q83" i="23"/>
  <c r="R82" i="23"/>
  <c r="Q82" i="23"/>
  <c r="R81" i="23"/>
  <c r="Q81" i="23"/>
  <c r="R80" i="23"/>
  <c r="Q80" i="23"/>
  <c r="BD78" i="23"/>
  <c r="BC78" i="23"/>
  <c r="BB78" i="23"/>
  <c r="BA78" i="23"/>
  <c r="AZ78" i="23"/>
  <c r="AW78" i="23"/>
  <c r="AV78" i="23"/>
  <c r="AU78" i="23"/>
  <c r="AT78" i="23"/>
  <c r="AS78" i="23"/>
  <c r="AR78" i="23"/>
  <c r="AP78" i="23"/>
  <c r="AN78" i="23"/>
  <c r="AM78" i="23"/>
  <c r="AL78" i="23"/>
  <c r="AK78" i="23"/>
  <c r="AJ78" i="23"/>
  <c r="AI78" i="23"/>
  <c r="AH78" i="23"/>
  <c r="AG78" i="23"/>
  <c r="AF78" i="23"/>
  <c r="AE78" i="23"/>
  <c r="AD78" i="23"/>
  <c r="AC78" i="23"/>
  <c r="AB78" i="23"/>
  <c r="AA78" i="23"/>
  <c r="Z78" i="23"/>
  <c r="Y78" i="23"/>
  <c r="W78" i="23"/>
  <c r="V78" i="23"/>
  <c r="U78" i="23"/>
  <c r="S78" i="23"/>
  <c r="P78" i="23"/>
  <c r="O78" i="23"/>
  <c r="N78" i="23"/>
  <c r="M78" i="23"/>
  <c r="L78" i="23"/>
  <c r="K78" i="23"/>
  <c r="J78" i="23"/>
  <c r="I78" i="23"/>
  <c r="H78" i="23"/>
  <c r="G78" i="23"/>
  <c r="F78" i="23"/>
  <c r="E78" i="23"/>
  <c r="BD77" i="23"/>
  <c r="BC77" i="23"/>
  <c r="BB77" i="23"/>
  <c r="BA77" i="23"/>
  <c r="AZ77" i="23"/>
  <c r="AW77" i="23"/>
  <c r="AV77" i="23"/>
  <c r="AU77" i="23"/>
  <c r="AT77" i="23"/>
  <c r="AS77" i="23"/>
  <c r="AR77" i="23"/>
  <c r="AP77" i="23"/>
  <c r="AN77" i="23"/>
  <c r="AM77" i="23"/>
  <c r="AL77" i="23"/>
  <c r="AK77" i="23"/>
  <c r="AJ77" i="23"/>
  <c r="AI77" i="23"/>
  <c r="AH77" i="23"/>
  <c r="AG77" i="23"/>
  <c r="AF77" i="23"/>
  <c r="AE77" i="23"/>
  <c r="Z77" i="23"/>
  <c r="Y77" i="23"/>
  <c r="W77" i="23"/>
  <c r="V77" i="23"/>
  <c r="U77" i="23"/>
  <c r="S77" i="23"/>
  <c r="P77" i="23"/>
  <c r="O77" i="23"/>
  <c r="N77" i="23"/>
  <c r="M77" i="23"/>
  <c r="L77" i="23"/>
  <c r="K77" i="23"/>
  <c r="J77" i="23"/>
  <c r="I77" i="23"/>
  <c r="H77" i="23"/>
  <c r="G77" i="23"/>
  <c r="F77" i="23"/>
  <c r="E77" i="23"/>
  <c r="BD75" i="23"/>
  <c r="BC75" i="23"/>
  <c r="BB75" i="23"/>
  <c r="BA75" i="23"/>
  <c r="AZ75" i="23"/>
  <c r="AW75" i="23"/>
  <c r="AV75" i="23"/>
  <c r="AU75" i="23"/>
  <c r="AT75" i="23"/>
  <c r="AS75" i="23"/>
  <c r="AR75" i="23"/>
  <c r="AP75" i="23"/>
  <c r="AN75" i="23"/>
  <c r="AM75" i="23"/>
  <c r="AL75" i="23"/>
  <c r="AK75" i="23"/>
  <c r="AJ75" i="23"/>
  <c r="AI75" i="23"/>
  <c r="AH75" i="23"/>
  <c r="AG75" i="23"/>
  <c r="AF75" i="23"/>
  <c r="AE75" i="23"/>
  <c r="AD75" i="23"/>
  <c r="AC75" i="23"/>
  <c r="AB75" i="23"/>
  <c r="AA75" i="23"/>
  <c r="Z75" i="23"/>
  <c r="Y75" i="23"/>
  <c r="W75" i="23"/>
  <c r="V75" i="23"/>
  <c r="U75" i="23"/>
  <c r="S75" i="23"/>
  <c r="M75" i="23"/>
  <c r="L75" i="23"/>
  <c r="K75" i="23"/>
  <c r="J75" i="23"/>
  <c r="I75" i="23"/>
  <c r="H75" i="23"/>
  <c r="G75" i="23"/>
  <c r="F75" i="23"/>
  <c r="E75" i="23"/>
  <c r="BE73" i="23"/>
  <c r="AY73" i="23"/>
  <c r="AX73" i="23"/>
  <c r="AQ73" i="23"/>
  <c r="AO73" i="23"/>
  <c r="X73" i="23"/>
  <c r="T73" i="23"/>
  <c r="BE72" i="23"/>
  <c r="AY72" i="23"/>
  <c r="AX72" i="23"/>
  <c r="AQ72" i="23"/>
  <c r="AO72" i="23"/>
  <c r="X72" i="23"/>
  <c r="T72" i="23"/>
  <c r="BE71" i="23"/>
  <c r="AY71" i="23"/>
  <c r="AX71" i="23"/>
  <c r="AQ71" i="23"/>
  <c r="AO71" i="23"/>
  <c r="X71" i="23"/>
  <c r="T71" i="23"/>
  <c r="AY70" i="23"/>
  <c r="AX70" i="23"/>
  <c r="AQ70" i="23"/>
  <c r="AO70" i="23"/>
  <c r="X70" i="23"/>
  <c r="T70" i="23"/>
  <c r="BE69" i="23"/>
  <c r="AY69" i="23"/>
  <c r="AX69" i="23"/>
  <c r="AQ69" i="23"/>
  <c r="AO69" i="23"/>
  <c r="X69" i="23"/>
  <c r="T69" i="23"/>
  <c r="BE68" i="23"/>
  <c r="AY68" i="23"/>
  <c r="AX68" i="23"/>
  <c r="AQ68" i="23"/>
  <c r="AO68" i="23"/>
  <c r="X68" i="23"/>
  <c r="T68" i="23"/>
  <c r="AY67" i="23"/>
  <c r="AX67" i="23"/>
  <c r="AQ67" i="23"/>
  <c r="AO67" i="23"/>
  <c r="X67" i="23"/>
  <c r="T67" i="23"/>
  <c r="BE66" i="23"/>
  <c r="AY66" i="23"/>
  <c r="AX66" i="23"/>
  <c r="AQ66" i="23"/>
  <c r="AO66" i="23"/>
  <c r="X66" i="23"/>
  <c r="T66" i="23"/>
  <c r="BE65" i="23"/>
  <c r="AY65" i="23"/>
  <c r="AX65" i="23"/>
  <c r="AQ65" i="23"/>
  <c r="AO65" i="23"/>
  <c r="X65" i="23"/>
  <c r="T65" i="23"/>
  <c r="BE64" i="23"/>
  <c r="AY64" i="23"/>
  <c r="AX64" i="23"/>
  <c r="AQ64" i="23"/>
  <c r="AO64" i="23"/>
  <c r="X64" i="23"/>
  <c r="T64" i="23"/>
  <c r="BE63" i="23"/>
  <c r="AY63" i="23"/>
  <c r="AX63" i="23"/>
  <c r="AQ63" i="23"/>
  <c r="AO63" i="23"/>
  <c r="X63" i="23"/>
  <c r="T63" i="23"/>
  <c r="BE62" i="23"/>
  <c r="AY62" i="23"/>
  <c r="AX62" i="23"/>
  <c r="AQ62" i="23"/>
  <c r="AO62" i="23"/>
  <c r="X62" i="23"/>
  <c r="T62" i="23"/>
  <c r="BE61" i="23"/>
  <c r="AY61" i="23"/>
  <c r="AX61" i="23"/>
  <c r="AQ61" i="23"/>
  <c r="AO61" i="23"/>
  <c r="X61" i="23"/>
  <c r="T61" i="23"/>
  <c r="BE60" i="23"/>
  <c r="AY60" i="23"/>
  <c r="AX60" i="23"/>
  <c r="AQ60" i="23"/>
  <c r="AO60" i="23"/>
  <c r="X60" i="23"/>
  <c r="T60" i="23"/>
  <c r="BE59" i="23"/>
  <c r="AY59" i="23"/>
  <c r="AX59" i="23"/>
  <c r="AQ59" i="23"/>
  <c r="AO59" i="23"/>
  <c r="X59" i="23"/>
  <c r="T59" i="23"/>
  <c r="BE58" i="23"/>
  <c r="AY58" i="23"/>
  <c r="AX58" i="23"/>
  <c r="AQ58" i="23"/>
  <c r="AO58" i="23"/>
  <c r="X58" i="23"/>
  <c r="T58" i="23"/>
  <c r="BE57" i="23"/>
  <c r="AX57" i="23"/>
  <c r="AO57" i="23"/>
  <c r="X57" i="23"/>
  <c r="T57" i="23"/>
  <c r="BE56" i="23"/>
  <c r="AY56" i="23"/>
  <c r="AX56" i="23"/>
  <c r="AQ56" i="23"/>
  <c r="AO56" i="23"/>
  <c r="X56" i="23"/>
  <c r="T56" i="23"/>
  <c r="BE55" i="23"/>
  <c r="AY55" i="23"/>
  <c r="AX55" i="23"/>
  <c r="AQ55" i="23"/>
  <c r="AO55" i="23"/>
  <c r="X55" i="23"/>
  <c r="T55" i="23"/>
  <c r="BE54" i="23"/>
  <c r="AY54" i="23"/>
  <c r="AX54" i="23"/>
  <c r="AQ54" i="23"/>
  <c r="AO54" i="23"/>
  <c r="X54" i="23"/>
  <c r="T54" i="23"/>
  <c r="BE53" i="23"/>
  <c r="AY53" i="23"/>
  <c r="AX53" i="23"/>
  <c r="AQ53" i="23"/>
  <c r="AO53" i="23"/>
  <c r="X53" i="23"/>
  <c r="T53" i="23"/>
  <c r="BE52" i="23"/>
  <c r="AY52" i="23"/>
  <c r="AX52" i="23"/>
  <c r="AQ52" i="23"/>
  <c r="AO52" i="23"/>
  <c r="X52" i="23"/>
  <c r="T52" i="23"/>
  <c r="BE51" i="23"/>
  <c r="AY51" i="23"/>
  <c r="AX51" i="23"/>
  <c r="AQ51" i="23"/>
  <c r="AO51" i="23"/>
  <c r="X51" i="23"/>
  <c r="T51" i="23"/>
  <c r="BE50" i="23"/>
  <c r="AY50" i="23"/>
  <c r="AX50" i="23"/>
  <c r="AQ50" i="23"/>
  <c r="AO50" i="23"/>
  <c r="X50" i="23"/>
  <c r="T50" i="23"/>
  <c r="BE49" i="23"/>
  <c r="AY49" i="23"/>
  <c r="AX49" i="23"/>
  <c r="AQ49" i="23"/>
  <c r="AO49" i="23"/>
  <c r="X49" i="23"/>
  <c r="T49" i="23"/>
  <c r="BE48" i="23"/>
  <c r="AY48" i="23"/>
  <c r="AX48" i="23"/>
  <c r="AQ48" i="23"/>
  <c r="AO48" i="23"/>
  <c r="X48" i="23"/>
  <c r="T48" i="23"/>
  <c r="BE47" i="23"/>
  <c r="AY47" i="23"/>
  <c r="AX47" i="23"/>
  <c r="AQ47" i="23"/>
  <c r="AO47" i="23"/>
  <c r="X47" i="23"/>
  <c r="T47" i="23"/>
  <c r="BE46" i="23"/>
  <c r="AY46" i="23"/>
  <c r="AX46" i="23"/>
  <c r="AQ46" i="23"/>
  <c r="AO46" i="23"/>
  <c r="X46" i="23"/>
  <c r="T46" i="23"/>
  <c r="BE45" i="23"/>
  <c r="AY45" i="23"/>
  <c r="AX45" i="23"/>
  <c r="AQ45" i="23"/>
  <c r="AO45" i="23"/>
  <c r="X45" i="23"/>
  <c r="T45" i="23"/>
  <c r="BE44" i="23"/>
  <c r="AY44" i="23"/>
  <c r="AX44" i="23"/>
  <c r="AQ44" i="23"/>
  <c r="AO44" i="23"/>
  <c r="X44" i="23"/>
  <c r="T44" i="23"/>
  <c r="BE43" i="23"/>
  <c r="AY43" i="23"/>
  <c r="AX43" i="23"/>
  <c r="AQ43" i="23"/>
  <c r="AO43" i="23"/>
  <c r="X43" i="23"/>
  <c r="T43" i="23"/>
  <c r="BE42" i="23"/>
  <c r="AY42" i="23"/>
  <c r="AX42" i="23"/>
  <c r="AQ42" i="23"/>
  <c r="AO42" i="23"/>
  <c r="X42" i="23"/>
  <c r="T42" i="23"/>
  <c r="BE41" i="23"/>
  <c r="AY41" i="23"/>
  <c r="AX41" i="23"/>
  <c r="AQ41" i="23"/>
  <c r="AO41" i="23"/>
  <c r="X41" i="23"/>
  <c r="T41" i="23"/>
  <c r="BE40" i="23"/>
  <c r="AY40" i="23"/>
  <c r="AX40" i="23"/>
  <c r="AQ40" i="23"/>
  <c r="AO40" i="23"/>
  <c r="X40" i="23"/>
  <c r="T40" i="23"/>
  <c r="BE39" i="23"/>
  <c r="AY39" i="23"/>
  <c r="AX39" i="23"/>
  <c r="AQ39" i="23"/>
  <c r="AO39" i="23"/>
  <c r="X39" i="23"/>
  <c r="T39" i="23"/>
  <c r="BE38" i="23"/>
  <c r="AY38" i="23"/>
  <c r="AX38" i="23"/>
  <c r="AQ38" i="23"/>
  <c r="AO38" i="23"/>
  <c r="X38" i="23"/>
  <c r="T38" i="23"/>
  <c r="BE37" i="23"/>
  <c r="AY37" i="23"/>
  <c r="AX37" i="23"/>
  <c r="AQ37" i="23"/>
  <c r="AO37" i="23"/>
  <c r="X37" i="23"/>
  <c r="T37" i="23"/>
  <c r="AY36" i="23"/>
  <c r="AX36" i="23"/>
  <c r="AQ36" i="23"/>
  <c r="AO36" i="23"/>
  <c r="X36" i="23"/>
  <c r="T36" i="23"/>
  <c r="BE35" i="23"/>
  <c r="AY35" i="23"/>
  <c r="AX35" i="23"/>
  <c r="AQ35" i="23"/>
  <c r="AO35" i="23"/>
  <c r="X35" i="23"/>
  <c r="T35" i="23"/>
  <c r="AY34" i="23"/>
  <c r="AX34" i="23"/>
  <c r="AQ34" i="23"/>
  <c r="AO34" i="23"/>
  <c r="X34" i="23"/>
  <c r="T34" i="23"/>
  <c r="BE33" i="23"/>
  <c r="AY33" i="23"/>
  <c r="AX33" i="23"/>
  <c r="AQ33" i="23"/>
  <c r="AO33" i="23"/>
  <c r="X33" i="23"/>
  <c r="T33" i="23"/>
  <c r="BE32" i="23"/>
  <c r="AY32" i="23"/>
  <c r="AX32" i="23"/>
  <c r="AQ32" i="23"/>
  <c r="AO32" i="23"/>
  <c r="X32" i="23"/>
  <c r="T32" i="23"/>
  <c r="BE31" i="23"/>
  <c r="AY31" i="23"/>
  <c r="AX31" i="23"/>
  <c r="AQ31" i="23"/>
  <c r="AO31" i="23"/>
  <c r="X31" i="23"/>
  <c r="T31" i="23"/>
  <c r="BE30" i="23"/>
  <c r="AY30" i="23"/>
  <c r="AX30" i="23"/>
  <c r="AQ30" i="23"/>
  <c r="AO30" i="23"/>
  <c r="X30" i="23"/>
  <c r="T30" i="23"/>
  <c r="BE29" i="23"/>
  <c r="AY29" i="23"/>
  <c r="AX29" i="23"/>
  <c r="AQ29" i="23"/>
  <c r="AO29" i="23"/>
  <c r="X29" i="23"/>
  <c r="T29" i="23"/>
  <c r="BE28" i="23"/>
  <c r="AY28" i="23"/>
  <c r="AX28" i="23"/>
  <c r="AQ28" i="23"/>
  <c r="AO28" i="23"/>
  <c r="X28" i="23"/>
  <c r="T28" i="23"/>
  <c r="BE27" i="23"/>
  <c r="AY27" i="23"/>
  <c r="AX27" i="23"/>
  <c r="AQ27" i="23"/>
  <c r="AO27" i="23"/>
  <c r="X27" i="23"/>
  <c r="T27" i="23"/>
  <c r="BE26" i="23"/>
  <c r="AY26" i="23"/>
  <c r="AX26" i="23"/>
  <c r="AQ26" i="23"/>
  <c r="AO26" i="23"/>
  <c r="X26" i="23"/>
  <c r="T26" i="23"/>
  <c r="BE25" i="23"/>
  <c r="AY25" i="23"/>
  <c r="AX25" i="23"/>
  <c r="AQ25" i="23"/>
  <c r="AO25" i="23"/>
  <c r="X25" i="23"/>
  <c r="T25" i="23"/>
  <c r="BE24" i="23"/>
  <c r="AY24" i="23"/>
  <c r="AX24" i="23"/>
  <c r="AQ24" i="23"/>
  <c r="AO24" i="23"/>
  <c r="X24" i="23"/>
  <c r="T24" i="23"/>
  <c r="BE23" i="23"/>
  <c r="AY23" i="23"/>
  <c r="AX23" i="23"/>
  <c r="AQ23" i="23"/>
  <c r="AO23" i="23"/>
  <c r="X23" i="23"/>
  <c r="T23" i="23"/>
  <c r="BE22" i="23"/>
  <c r="AY22" i="23"/>
  <c r="AX22" i="23"/>
  <c r="AQ22" i="23"/>
  <c r="AO22" i="23"/>
  <c r="X22" i="23"/>
  <c r="T22" i="23"/>
  <c r="BE21" i="23"/>
  <c r="AY21" i="23"/>
  <c r="AX21" i="23"/>
  <c r="AQ21" i="23"/>
  <c r="AO21" i="23"/>
  <c r="X21" i="23"/>
  <c r="T21" i="23"/>
  <c r="AY20" i="23"/>
  <c r="AX20" i="23"/>
  <c r="AQ20" i="23"/>
  <c r="AO20" i="23"/>
  <c r="X20" i="23"/>
  <c r="T20" i="23"/>
  <c r="BE19" i="23"/>
  <c r="AY19" i="23"/>
  <c r="AX19" i="23"/>
  <c r="AQ19" i="23"/>
  <c r="AO19" i="23"/>
  <c r="X19" i="23"/>
  <c r="T19" i="23"/>
  <c r="BE18" i="23"/>
  <c r="AY18" i="23"/>
  <c r="AX18" i="23"/>
  <c r="AQ18" i="23"/>
  <c r="AO18" i="23"/>
  <c r="X18" i="23"/>
  <c r="T18" i="23"/>
  <c r="BE17" i="23"/>
  <c r="AY17" i="23"/>
  <c r="AX17" i="23"/>
  <c r="AQ17" i="23"/>
  <c r="AO17" i="23"/>
  <c r="X17" i="23"/>
  <c r="T17" i="23"/>
  <c r="BE16" i="23"/>
  <c r="AY16" i="23"/>
  <c r="AX16" i="23"/>
  <c r="AQ16" i="23"/>
  <c r="AO16" i="23"/>
  <c r="X16" i="23"/>
  <c r="T16" i="23"/>
  <c r="BE15" i="23"/>
  <c r="AY15" i="23"/>
  <c r="AX15" i="23"/>
  <c r="AQ15" i="23"/>
  <c r="AO15" i="23"/>
  <c r="X15" i="23"/>
  <c r="T15" i="23"/>
  <c r="BE14" i="23"/>
  <c r="AY14" i="23"/>
  <c r="AX14" i="23"/>
  <c r="AQ14" i="23"/>
  <c r="AO14" i="23"/>
  <c r="X14" i="23"/>
  <c r="T14" i="23"/>
  <c r="BE13" i="23"/>
  <c r="AY13" i="23"/>
  <c r="AX13" i="23"/>
  <c r="AQ13" i="23"/>
  <c r="AO13" i="23"/>
  <c r="X13" i="23"/>
  <c r="T13" i="23"/>
  <c r="BE12" i="23"/>
  <c r="AY12" i="23"/>
  <c r="AX12" i="23"/>
  <c r="AQ12" i="23"/>
  <c r="AO12" i="23"/>
  <c r="X12" i="23"/>
  <c r="T12" i="23"/>
  <c r="BE11" i="23"/>
  <c r="AY11" i="23"/>
  <c r="AX11" i="23"/>
  <c r="AQ11" i="23"/>
  <c r="AO11" i="23"/>
  <c r="X11" i="23"/>
  <c r="T11" i="23"/>
  <c r="BE10" i="23"/>
  <c r="AY10" i="23"/>
  <c r="AX10" i="23"/>
  <c r="AQ10" i="23"/>
  <c r="AO10" i="23"/>
  <c r="X10" i="23"/>
  <c r="T10" i="23"/>
  <c r="BE9" i="23"/>
  <c r="AY9" i="23"/>
  <c r="AX9" i="23"/>
  <c r="AQ9" i="23"/>
  <c r="AO9" i="23"/>
  <c r="X9" i="23"/>
  <c r="T9" i="23"/>
  <c r="AY8" i="23"/>
  <c r="AX8" i="23"/>
  <c r="AQ8" i="23"/>
  <c r="X8" i="23"/>
  <c r="T8" i="23"/>
  <c r="BE7" i="23"/>
  <c r="AY7" i="23"/>
  <c r="AX7" i="23"/>
  <c r="AQ7" i="23"/>
  <c r="AO7" i="23"/>
  <c r="X7" i="23"/>
  <c r="T7" i="23"/>
  <c r="BE6" i="23"/>
  <c r="AY6" i="23"/>
  <c r="AX6" i="23"/>
  <c r="AQ6" i="23"/>
  <c r="AO6" i="23"/>
  <c r="X6" i="23"/>
  <c r="T6" i="23"/>
  <c r="BE5" i="23"/>
  <c r="AY5" i="23"/>
  <c r="AX5" i="23"/>
  <c r="AQ5" i="23"/>
  <c r="AO5" i="23"/>
  <c r="X5" i="23"/>
  <c r="T5" i="23"/>
  <c r="R32" i="22"/>
  <c r="Q32" i="22"/>
  <c r="R31" i="22"/>
  <c r="Q31" i="22"/>
  <c r="R30" i="22"/>
  <c r="Q30" i="22"/>
  <c r="R29" i="22"/>
  <c r="Q29" i="22"/>
  <c r="R28" i="22"/>
  <c r="Q28" i="22"/>
  <c r="BD26" i="22"/>
  <c r="BC26" i="22"/>
  <c r="BB26" i="22"/>
  <c r="BA26" i="22"/>
  <c r="AZ26" i="22"/>
  <c r="AW26" i="22"/>
  <c r="AV26" i="22"/>
  <c r="AU26" i="22"/>
  <c r="AT26" i="22"/>
  <c r="AS26" i="22"/>
  <c r="AR26" i="22"/>
  <c r="AP26" i="22"/>
  <c r="AN26" i="22"/>
  <c r="AM26" i="22"/>
  <c r="AL26" i="22"/>
  <c r="AK26" i="22"/>
  <c r="AJ26" i="22"/>
  <c r="AI26" i="22"/>
  <c r="AH26" i="22"/>
  <c r="AG26" i="22"/>
  <c r="AF26" i="22"/>
  <c r="AE26" i="22"/>
  <c r="AD26" i="22"/>
  <c r="AC26" i="22"/>
  <c r="AB26" i="22"/>
  <c r="AA26" i="22"/>
  <c r="Z26" i="22"/>
  <c r="Y26" i="22"/>
  <c r="W26" i="22"/>
  <c r="V26" i="22"/>
  <c r="U26" i="22"/>
  <c r="S26" i="22"/>
  <c r="P26" i="22"/>
  <c r="O26" i="22"/>
  <c r="N26" i="22"/>
  <c r="M26" i="22"/>
  <c r="L26" i="22"/>
  <c r="K26" i="22"/>
  <c r="J26" i="22"/>
  <c r="I26" i="22"/>
  <c r="H26" i="22"/>
  <c r="G26" i="22"/>
  <c r="F26" i="22"/>
  <c r="E26" i="22"/>
  <c r="BD25" i="22"/>
  <c r="BC25" i="22"/>
  <c r="BB25" i="22"/>
  <c r="BA25" i="22"/>
  <c r="AZ25" i="22"/>
  <c r="AW25" i="22"/>
  <c r="AV25" i="22"/>
  <c r="AU25" i="22"/>
  <c r="AT25" i="22"/>
  <c r="AS25" i="22"/>
  <c r="AR25" i="22"/>
  <c r="AP25" i="22"/>
  <c r="AN25" i="22"/>
  <c r="AM25" i="22"/>
  <c r="AL25" i="22"/>
  <c r="AK25" i="22"/>
  <c r="AJ25" i="22"/>
  <c r="AI25" i="22"/>
  <c r="AH25" i="22"/>
  <c r="AG25" i="22"/>
  <c r="AF25" i="22"/>
  <c r="AE25" i="22"/>
  <c r="Z25" i="22"/>
  <c r="Y25" i="22"/>
  <c r="W25" i="22"/>
  <c r="V25" i="22"/>
  <c r="U25" i="22"/>
  <c r="S25" i="22"/>
  <c r="P25" i="22"/>
  <c r="O25" i="22"/>
  <c r="N25" i="22"/>
  <c r="M25" i="22"/>
  <c r="L25" i="22"/>
  <c r="K25" i="22"/>
  <c r="J25" i="22"/>
  <c r="I25" i="22"/>
  <c r="H25" i="22"/>
  <c r="G25" i="22"/>
  <c r="F25" i="22"/>
  <c r="E25" i="22"/>
  <c r="BD23" i="22"/>
  <c r="BC23" i="22"/>
  <c r="BB23" i="22"/>
  <c r="BA23" i="22"/>
  <c r="AZ23" i="22"/>
  <c r="AW23" i="22"/>
  <c r="AV23" i="22"/>
  <c r="AU23" i="22"/>
  <c r="AT23" i="22"/>
  <c r="AS23" i="22"/>
  <c r="AR23" i="22"/>
  <c r="AP23" i="22"/>
  <c r="AN23" i="22"/>
  <c r="AM23" i="22"/>
  <c r="AL23" i="22"/>
  <c r="AK23" i="22"/>
  <c r="AJ23" i="22"/>
  <c r="AI23" i="22"/>
  <c r="AH23" i="22"/>
  <c r="AG23" i="22"/>
  <c r="AF23" i="22"/>
  <c r="AE23" i="22"/>
  <c r="AD23" i="22"/>
  <c r="AC23" i="22"/>
  <c r="AB23" i="22"/>
  <c r="AA23" i="22"/>
  <c r="Z23" i="22"/>
  <c r="Y23" i="22"/>
  <c r="W23" i="22"/>
  <c r="V23" i="22"/>
  <c r="U23" i="22"/>
  <c r="S23" i="22"/>
  <c r="M23" i="22"/>
  <c r="L23" i="22"/>
  <c r="K23" i="22"/>
  <c r="J23" i="22"/>
  <c r="I23" i="22"/>
  <c r="H23" i="22"/>
  <c r="G23" i="22"/>
  <c r="F23" i="22"/>
  <c r="E23" i="22"/>
  <c r="BE21" i="22"/>
  <c r="AY21" i="22"/>
  <c r="AX21" i="22"/>
  <c r="AQ21" i="22"/>
  <c r="AO21" i="22"/>
  <c r="X21" i="22"/>
  <c r="T21" i="22"/>
  <c r="BE20" i="22"/>
  <c r="AY20" i="22"/>
  <c r="AX20" i="22"/>
  <c r="AQ20" i="22"/>
  <c r="AO20" i="22"/>
  <c r="X20" i="22"/>
  <c r="T20" i="22"/>
  <c r="BE19" i="22"/>
  <c r="AY19" i="22"/>
  <c r="AX19" i="22"/>
  <c r="AQ19" i="22"/>
  <c r="AO19" i="22"/>
  <c r="X19" i="22"/>
  <c r="T19" i="22"/>
  <c r="BE18" i="22"/>
  <c r="AY18" i="22"/>
  <c r="AX18" i="22"/>
  <c r="AQ18" i="22"/>
  <c r="AO18" i="22"/>
  <c r="X18" i="22"/>
  <c r="T18" i="22"/>
  <c r="BE17" i="22"/>
  <c r="AY17" i="22"/>
  <c r="AX17" i="22"/>
  <c r="AQ17" i="22"/>
  <c r="AO17" i="22"/>
  <c r="X17" i="22"/>
  <c r="T17" i="22"/>
  <c r="BE16" i="22"/>
  <c r="AY16" i="22"/>
  <c r="AX16" i="22"/>
  <c r="AQ16" i="22"/>
  <c r="AO16" i="22"/>
  <c r="X16" i="22"/>
  <c r="T16" i="22"/>
  <c r="BE15" i="22"/>
  <c r="AY15" i="22"/>
  <c r="AX15" i="22"/>
  <c r="AQ15" i="22"/>
  <c r="AO15" i="22"/>
  <c r="X15" i="22"/>
  <c r="T15" i="22"/>
  <c r="BE14" i="22"/>
  <c r="AY14" i="22"/>
  <c r="AX14" i="22"/>
  <c r="AQ14" i="22"/>
  <c r="AO14" i="22"/>
  <c r="X14" i="22"/>
  <c r="T14" i="22"/>
  <c r="BE13" i="22"/>
  <c r="AY13" i="22"/>
  <c r="AX13" i="22"/>
  <c r="AQ13" i="22"/>
  <c r="AO13" i="22"/>
  <c r="X13" i="22"/>
  <c r="T13" i="22"/>
  <c r="BE12" i="22"/>
  <c r="AY12" i="22"/>
  <c r="AX12" i="22"/>
  <c r="AQ12" i="22"/>
  <c r="AO12" i="22"/>
  <c r="X12" i="22"/>
  <c r="T12" i="22"/>
  <c r="BE11" i="22"/>
  <c r="AY11" i="22"/>
  <c r="AX11" i="22"/>
  <c r="AQ11" i="22"/>
  <c r="AO11" i="22"/>
  <c r="X11" i="22"/>
  <c r="T11" i="22"/>
  <c r="BE10" i="22"/>
  <c r="AY10" i="22"/>
  <c r="AX10" i="22"/>
  <c r="AQ10" i="22"/>
  <c r="AO10" i="22"/>
  <c r="X10" i="22"/>
  <c r="T10" i="22"/>
  <c r="BE9" i="22"/>
  <c r="AY9" i="22"/>
  <c r="AX9" i="22"/>
  <c r="AQ9" i="22"/>
  <c r="AO9" i="22"/>
  <c r="X9" i="22"/>
  <c r="T9" i="22"/>
  <c r="BE8" i="22"/>
  <c r="AY8" i="22"/>
  <c r="AX8" i="22"/>
  <c r="AQ8" i="22"/>
  <c r="AO8" i="22"/>
  <c r="X8" i="22"/>
  <c r="T8" i="22"/>
  <c r="BE7" i="22"/>
  <c r="AY7" i="22"/>
  <c r="AX7" i="22"/>
  <c r="AQ7" i="22"/>
  <c r="AO7" i="22"/>
  <c r="X7" i="22"/>
  <c r="T7" i="22"/>
  <c r="BE6" i="22"/>
  <c r="AY6" i="22"/>
  <c r="AX6" i="22"/>
  <c r="AQ6" i="22"/>
  <c r="AO6" i="22"/>
  <c r="X6" i="22"/>
  <c r="T6" i="22"/>
  <c r="BE5" i="22"/>
  <c r="AY5" i="22"/>
  <c r="AX5" i="22"/>
  <c r="AQ5" i="22"/>
  <c r="AO5" i="22"/>
  <c r="X5" i="22"/>
  <c r="T5" i="22"/>
  <c r="AQ103" i="27" l="1"/>
  <c r="AO102" i="27"/>
  <c r="BE103" i="27"/>
  <c r="T102" i="27"/>
  <c r="AX102" i="27"/>
  <c r="X100" i="27"/>
  <c r="AY103" i="27"/>
  <c r="AQ102" i="27"/>
  <c r="T103" i="27"/>
  <c r="AQ64" i="26"/>
  <c r="T63" i="26"/>
  <c r="AX63" i="26"/>
  <c r="X61" i="26"/>
  <c r="AY64" i="26"/>
  <c r="AQ63" i="26"/>
  <c r="T64" i="26"/>
  <c r="AO63" i="26"/>
  <c r="BE63" i="26"/>
  <c r="T41" i="25"/>
  <c r="X39" i="25"/>
  <c r="T42" i="25"/>
  <c r="AO41" i="25"/>
  <c r="BE41" i="25"/>
  <c r="AQ42" i="25"/>
  <c r="AY42" i="25"/>
  <c r="AQ41" i="25"/>
  <c r="AQ44" i="24"/>
  <c r="T44" i="24"/>
  <c r="AX43" i="24"/>
  <c r="X41" i="24"/>
  <c r="AQ43" i="24"/>
  <c r="AY44" i="24"/>
  <c r="AO43" i="24"/>
  <c r="BE43" i="24"/>
  <c r="AQ78" i="23"/>
  <c r="AY78" i="23"/>
  <c r="T78" i="23"/>
  <c r="AO78" i="23"/>
  <c r="BE77" i="23"/>
  <c r="T77" i="23"/>
  <c r="AX77" i="23"/>
  <c r="X75" i="23"/>
  <c r="AQ77" i="23"/>
  <c r="AQ26" i="22"/>
  <c r="T26" i="22"/>
  <c r="AX25" i="22"/>
  <c r="AY26" i="22"/>
  <c r="X23" i="22"/>
  <c r="AO25" i="22"/>
  <c r="BE26" i="22"/>
  <c r="T25" i="22"/>
  <c r="X25" i="22"/>
  <c r="AY102" i="27"/>
  <c r="AO103" i="27"/>
  <c r="BE102" i="27"/>
  <c r="AX103" i="27"/>
  <c r="X103" i="27"/>
  <c r="X102" i="27"/>
  <c r="X64" i="26"/>
  <c r="X63" i="26"/>
  <c r="AO64" i="26"/>
  <c r="BE64" i="26"/>
  <c r="AY63" i="26"/>
  <c r="AX64" i="26"/>
  <c r="AY41" i="25"/>
  <c r="X41" i="25"/>
  <c r="AO42" i="25"/>
  <c r="BE42" i="25"/>
  <c r="X42" i="25"/>
  <c r="AX42" i="25"/>
  <c r="T43" i="24"/>
  <c r="X43" i="24"/>
  <c r="AO44" i="24"/>
  <c r="BE44" i="24"/>
  <c r="AY43" i="24"/>
  <c r="X44" i="24"/>
  <c r="AX44" i="24"/>
  <c r="AY77" i="23"/>
  <c r="BE78" i="23"/>
  <c r="AO77" i="23"/>
  <c r="AX78" i="23"/>
  <c r="X78" i="23"/>
  <c r="X77" i="23"/>
  <c r="AO26" i="22"/>
  <c r="AQ25" i="22"/>
  <c r="AY25" i="22"/>
  <c r="X26" i="22"/>
  <c r="BE25" i="22"/>
  <c r="AX26" i="22"/>
  <c r="X6" i="21"/>
  <c r="X7" i="21"/>
  <c r="X8" i="21"/>
  <c r="X9" i="21"/>
  <c r="X10" i="21"/>
  <c r="X11" i="21"/>
  <c r="X12" i="21"/>
  <c r="X13" i="21"/>
  <c r="X14" i="21"/>
  <c r="X15" i="21"/>
  <c r="X16" i="21"/>
  <c r="X17" i="21"/>
  <c r="X18" i="21"/>
  <c r="X19" i="21"/>
  <c r="X20" i="21"/>
  <c r="X21" i="21"/>
  <c r="X22" i="21"/>
  <c r="X23" i="21"/>
  <c r="X24" i="21"/>
  <c r="X25" i="21"/>
  <c r="X26" i="21"/>
  <c r="X27" i="21"/>
  <c r="X28" i="21"/>
  <c r="X29" i="21"/>
  <c r="X30" i="21"/>
  <c r="X31" i="21"/>
  <c r="X32" i="21"/>
  <c r="X33" i="21"/>
  <c r="X34" i="21"/>
  <c r="X35" i="21"/>
  <c r="X36" i="21"/>
  <c r="X37" i="21"/>
  <c r="X38" i="21"/>
  <c r="X39" i="21"/>
  <c r="X40" i="21"/>
  <c r="X41" i="21"/>
  <c r="X42" i="21"/>
  <c r="X43" i="21"/>
  <c r="X44" i="21"/>
  <c r="X45" i="21"/>
  <c r="X46" i="21"/>
  <c r="X47" i="21"/>
  <c r="X48" i="21"/>
  <c r="X49" i="21"/>
  <c r="X50" i="21"/>
  <c r="X51" i="21"/>
  <c r="X52" i="21"/>
  <c r="X53" i="21"/>
  <c r="X54" i="21"/>
  <c r="X55" i="21"/>
  <c r="X56" i="21"/>
  <c r="X57" i="21"/>
  <c r="X58" i="21"/>
  <c r="X59" i="21"/>
  <c r="X60" i="21"/>
  <c r="X61" i="21"/>
  <c r="X62" i="21"/>
  <c r="X63" i="21"/>
  <c r="X64" i="21"/>
  <c r="X65" i="21"/>
  <c r="X66" i="21"/>
  <c r="X67" i="21"/>
  <c r="X68" i="21"/>
  <c r="X69" i="21"/>
  <c r="X70" i="21"/>
  <c r="X71" i="21"/>
  <c r="X72" i="21"/>
  <c r="X73" i="21"/>
  <c r="X74" i="21"/>
  <c r="X75" i="21"/>
  <c r="X76" i="21"/>
  <c r="X77" i="21"/>
  <c r="X78" i="21"/>
  <c r="X79" i="21"/>
  <c r="X80" i="21"/>
  <c r="X81" i="21"/>
  <c r="X82" i="21"/>
  <c r="X83" i="21"/>
  <c r="X84" i="21"/>
  <c r="X85" i="21"/>
  <c r="X86" i="21"/>
  <c r="X87" i="21"/>
  <c r="X88" i="21"/>
  <c r="X89" i="21"/>
  <c r="X90" i="21"/>
  <c r="X91" i="21"/>
  <c r="X92" i="21"/>
  <c r="X93" i="21"/>
  <c r="X94" i="21"/>
  <c r="X95" i="21"/>
  <c r="X96" i="21"/>
  <c r="X97" i="21"/>
  <c r="X98" i="21"/>
  <c r="X99" i="21"/>
  <c r="X100" i="21"/>
  <c r="X101" i="21"/>
  <c r="X102" i="21"/>
  <c r="X103" i="21"/>
  <c r="X104" i="21"/>
  <c r="X105" i="21"/>
  <c r="X106" i="21"/>
  <c r="X107" i="21"/>
  <c r="X108" i="21"/>
  <c r="X109" i="21"/>
  <c r="X110" i="21"/>
  <c r="X111" i="21"/>
  <c r="X112" i="21"/>
  <c r="X113" i="21"/>
  <c r="X114" i="21"/>
  <c r="X115" i="21"/>
  <c r="X116" i="21"/>
  <c r="X117" i="21"/>
  <c r="X118" i="21"/>
  <c r="X119" i="21"/>
  <c r="X120" i="21"/>
  <c r="X121" i="21"/>
  <c r="X122" i="21"/>
  <c r="X123" i="21"/>
  <c r="X124" i="21"/>
  <c r="X125" i="21"/>
  <c r="X126" i="21"/>
  <c r="X127" i="21"/>
  <c r="X128" i="21"/>
  <c r="X129" i="21"/>
  <c r="X130" i="21"/>
  <c r="X131" i="21"/>
  <c r="X132" i="21"/>
  <c r="X133" i="21"/>
  <c r="X134" i="21"/>
  <c r="X135" i="21"/>
  <c r="X136" i="21"/>
  <c r="X137" i="21"/>
  <c r="X138" i="21"/>
  <c r="X139" i="21"/>
  <c r="X140" i="21"/>
  <c r="X141" i="21"/>
  <c r="X142" i="21"/>
  <c r="X143" i="21"/>
  <c r="X144" i="21"/>
  <c r="X145" i="21"/>
  <c r="X146" i="21"/>
  <c r="X147" i="21"/>
  <c r="X148" i="21"/>
  <c r="X149" i="21"/>
  <c r="X150" i="21"/>
  <c r="X151" i="21"/>
  <c r="X152" i="21"/>
  <c r="X153" i="21"/>
  <c r="X154" i="21"/>
  <c r="X155" i="21"/>
  <c r="X156" i="21"/>
  <c r="X157" i="21"/>
  <c r="X158" i="21"/>
  <c r="X5" i="21"/>
  <c r="W160" i="21"/>
  <c r="W162" i="21"/>
  <c r="W163" i="21"/>
  <c r="R169" i="21"/>
  <c r="Q169" i="21"/>
  <c r="R168" i="21"/>
  <c r="Q168" i="21"/>
  <c r="R167" i="21"/>
  <c r="Q167" i="21"/>
  <c r="R166" i="21"/>
  <c r="Q166" i="21"/>
  <c r="R165" i="21"/>
  <c r="Q165" i="21"/>
  <c r="BD163" i="21"/>
  <c r="BC163" i="21"/>
  <c r="BB163" i="21"/>
  <c r="BA163" i="21"/>
  <c r="AZ163" i="21"/>
  <c r="AW163" i="21"/>
  <c r="AV163" i="21"/>
  <c r="AU163" i="21"/>
  <c r="AT163" i="21"/>
  <c r="AS163" i="21"/>
  <c r="AR163" i="21"/>
  <c r="AP163" i="21"/>
  <c r="AN163" i="21"/>
  <c r="AM163" i="21"/>
  <c r="AL163" i="21"/>
  <c r="AK163" i="21"/>
  <c r="AJ163" i="21"/>
  <c r="AI163" i="21"/>
  <c r="AH163" i="21"/>
  <c r="AG163" i="21"/>
  <c r="AF163" i="21"/>
  <c r="AE163" i="21"/>
  <c r="AD163" i="21"/>
  <c r="AC163" i="21"/>
  <c r="AB163" i="21"/>
  <c r="AA163" i="21"/>
  <c r="Z163" i="21"/>
  <c r="Y163" i="21"/>
  <c r="V163" i="21"/>
  <c r="U163" i="21"/>
  <c r="S163" i="21"/>
  <c r="P163" i="21"/>
  <c r="O163" i="21"/>
  <c r="N163" i="21"/>
  <c r="M163" i="21"/>
  <c r="L163" i="21"/>
  <c r="K163" i="21"/>
  <c r="J163" i="21"/>
  <c r="I163" i="21"/>
  <c r="H163" i="21"/>
  <c r="G163" i="21"/>
  <c r="F163" i="21"/>
  <c r="E163" i="21"/>
  <c r="BD162" i="21"/>
  <c r="BC162" i="21"/>
  <c r="BB162" i="21"/>
  <c r="BA162" i="21"/>
  <c r="AZ162" i="21"/>
  <c r="AW162" i="21"/>
  <c r="AV162" i="21"/>
  <c r="AU162" i="21"/>
  <c r="AT162" i="21"/>
  <c r="AS162" i="21"/>
  <c r="AR162" i="21"/>
  <c r="AP162" i="21"/>
  <c r="AN162" i="21"/>
  <c r="AM162" i="21"/>
  <c r="AL162" i="21"/>
  <c r="AK162" i="21"/>
  <c r="AJ162" i="21"/>
  <c r="AI162" i="21"/>
  <c r="AH162" i="21"/>
  <c r="AG162" i="21"/>
  <c r="AF162" i="21"/>
  <c r="AE162" i="21"/>
  <c r="Z162" i="21"/>
  <c r="Y162" i="21"/>
  <c r="V162" i="21"/>
  <c r="U162" i="21"/>
  <c r="S162" i="21"/>
  <c r="P162" i="21"/>
  <c r="O162" i="21"/>
  <c r="N162" i="21"/>
  <c r="M162" i="21"/>
  <c r="L162" i="21"/>
  <c r="K162" i="21"/>
  <c r="J162" i="21"/>
  <c r="I162" i="21"/>
  <c r="H162" i="21"/>
  <c r="G162" i="21"/>
  <c r="F162" i="21"/>
  <c r="E162" i="21"/>
  <c r="BD160" i="21"/>
  <c r="BC160" i="21"/>
  <c r="BB160" i="21"/>
  <c r="BA160" i="21"/>
  <c r="AZ160" i="21"/>
  <c r="AW160" i="21"/>
  <c r="AV160" i="21"/>
  <c r="AU160" i="21"/>
  <c r="AT160" i="21"/>
  <c r="AS160" i="21"/>
  <c r="AR160" i="21"/>
  <c r="AP160" i="21"/>
  <c r="AN160" i="21"/>
  <c r="AM160" i="21"/>
  <c r="AL160" i="21"/>
  <c r="AK160" i="21"/>
  <c r="AJ160" i="21"/>
  <c r="AI160" i="21"/>
  <c r="AH160" i="21"/>
  <c r="AG160" i="21"/>
  <c r="AF160" i="21"/>
  <c r="AE160" i="21"/>
  <c r="AD160" i="21"/>
  <c r="AC160" i="21"/>
  <c r="AB160" i="21"/>
  <c r="AA160" i="21"/>
  <c r="Z160" i="21"/>
  <c r="Y160" i="21"/>
  <c r="V160" i="21"/>
  <c r="U160" i="21"/>
  <c r="S160" i="21"/>
  <c r="M160" i="21"/>
  <c r="L160" i="21"/>
  <c r="K160" i="21"/>
  <c r="J160" i="21"/>
  <c r="I160" i="21"/>
  <c r="H160" i="21"/>
  <c r="G160" i="21"/>
  <c r="F160" i="21"/>
  <c r="E160" i="21"/>
  <c r="BE157" i="21"/>
  <c r="AY157" i="21"/>
  <c r="AX157" i="21"/>
  <c r="AQ157" i="21"/>
  <c r="AO157" i="21"/>
  <c r="T157" i="21"/>
  <c r="BE75" i="21"/>
  <c r="AY75" i="21"/>
  <c r="AX75" i="21"/>
  <c r="AQ75" i="21"/>
  <c r="AO75" i="21"/>
  <c r="T75" i="21"/>
  <c r="AY149" i="21"/>
  <c r="AX149" i="21"/>
  <c r="AQ149" i="21"/>
  <c r="AO149" i="21"/>
  <c r="T149" i="21"/>
  <c r="BE152" i="21"/>
  <c r="AY152" i="21"/>
  <c r="AX152" i="21"/>
  <c r="AQ152" i="21"/>
  <c r="AO152" i="21"/>
  <c r="T152" i="21"/>
  <c r="BE138" i="21"/>
  <c r="AY138" i="21"/>
  <c r="AX138" i="21"/>
  <c r="AQ138" i="21"/>
  <c r="AO138" i="21"/>
  <c r="T138" i="21"/>
  <c r="BE116" i="21"/>
  <c r="AY116" i="21"/>
  <c r="AX116" i="21"/>
  <c r="AQ116" i="21"/>
  <c r="AO116" i="21"/>
  <c r="T116" i="21"/>
  <c r="AY141" i="21"/>
  <c r="AX141" i="21"/>
  <c r="AQ141" i="21"/>
  <c r="AO141" i="21"/>
  <c r="T141" i="21"/>
  <c r="BE147" i="21"/>
  <c r="AY147" i="21"/>
  <c r="AX147" i="21"/>
  <c r="AQ147" i="21"/>
  <c r="AO147" i="21"/>
  <c r="T147" i="21"/>
  <c r="BE112" i="21"/>
  <c r="AY112" i="21"/>
  <c r="AX112" i="21"/>
  <c r="AQ112" i="21"/>
  <c r="AO112" i="21"/>
  <c r="T112" i="21"/>
  <c r="AY140" i="21"/>
  <c r="AX140" i="21"/>
  <c r="AQ140" i="21"/>
  <c r="AO140" i="21"/>
  <c r="T140" i="21"/>
  <c r="BE137" i="21"/>
  <c r="AY137" i="21"/>
  <c r="AX137" i="21"/>
  <c r="AQ137" i="21"/>
  <c r="AO137" i="21"/>
  <c r="T137" i="21"/>
  <c r="BE132" i="21"/>
  <c r="AY132" i="21"/>
  <c r="AX132" i="21"/>
  <c r="AQ132" i="21"/>
  <c r="AO132" i="21"/>
  <c r="T132" i="21"/>
  <c r="T8" i="21"/>
  <c r="BE115" i="21"/>
  <c r="AY115" i="21"/>
  <c r="AX115" i="21"/>
  <c r="AQ115" i="21"/>
  <c r="AO115" i="21"/>
  <c r="T115" i="21"/>
  <c r="BE120" i="21"/>
  <c r="AY120" i="21"/>
  <c r="AX120" i="21"/>
  <c r="AQ120" i="21"/>
  <c r="AO120" i="21"/>
  <c r="T120" i="21"/>
  <c r="BE146" i="21"/>
  <c r="AY146" i="21"/>
  <c r="AX146" i="21"/>
  <c r="AQ146" i="21"/>
  <c r="AO146" i="21"/>
  <c r="T146" i="21"/>
  <c r="BE31" i="21"/>
  <c r="AY31" i="21"/>
  <c r="AX31" i="21"/>
  <c r="AQ31" i="21"/>
  <c r="AO31" i="21"/>
  <c r="T31" i="21"/>
  <c r="BE79" i="21"/>
  <c r="AY79" i="21"/>
  <c r="AX79" i="21"/>
  <c r="AQ79" i="21"/>
  <c r="AO79" i="21"/>
  <c r="T79" i="21"/>
  <c r="BE94" i="21"/>
  <c r="AY94" i="21"/>
  <c r="AX94" i="21"/>
  <c r="AQ94" i="21"/>
  <c r="AO94" i="21"/>
  <c r="T94" i="21"/>
  <c r="BE40" i="21"/>
  <c r="AY40" i="21"/>
  <c r="AX40" i="21"/>
  <c r="AQ40" i="21"/>
  <c r="AO40" i="21"/>
  <c r="T40" i="21"/>
  <c r="AY12" i="21"/>
  <c r="AX12" i="21"/>
  <c r="AQ12" i="21"/>
  <c r="T12" i="21"/>
  <c r="BE17" i="21"/>
  <c r="AY17" i="21"/>
  <c r="AX17" i="21"/>
  <c r="AQ17" i="21"/>
  <c r="AO17" i="21"/>
  <c r="T17" i="21"/>
  <c r="BE39" i="21"/>
  <c r="AY39" i="21"/>
  <c r="AX39" i="21"/>
  <c r="AQ39" i="21"/>
  <c r="AO39" i="21"/>
  <c r="T39" i="21"/>
  <c r="BE22" i="21"/>
  <c r="AY22" i="21"/>
  <c r="AX22" i="21"/>
  <c r="AQ22" i="21"/>
  <c r="AO22" i="21"/>
  <c r="T22" i="21"/>
  <c r="BE156" i="21"/>
  <c r="AY156" i="21"/>
  <c r="AX156" i="21"/>
  <c r="AQ156" i="21"/>
  <c r="AO156" i="21"/>
  <c r="T156" i="21"/>
  <c r="BE134" i="21"/>
  <c r="AY134" i="21"/>
  <c r="AX134" i="21"/>
  <c r="AQ134" i="21"/>
  <c r="AO134" i="21"/>
  <c r="T134" i="21"/>
  <c r="BE73" i="21"/>
  <c r="AY73" i="21"/>
  <c r="AX73" i="21"/>
  <c r="AQ73" i="21"/>
  <c r="AO73" i="21"/>
  <c r="T73" i="21"/>
  <c r="BE43" i="21"/>
  <c r="AY43" i="21"/>
  <c r="AX43" i="21"/>
  <c r="AQ43" i="21"/>
  <c r="AO43" i="21"/>
  <c r="T43" i="21"/>
  <c r="BE81" i="21"/>
  <c r="AY81" i="21"/>
  <c r="AX81" i="21"/>
  <c r="AQ81" i="21"/>
  <c r="AO81" i="21"/>
  <c r="T81" i="21"/>
  <c r="BE11" i="21"/>
  <c r="AY11" i="21"/>
  <c r="AX11" i="21"/>
  <c r="AQ11" i="21"/>
  <c r="AO11" i="21"/>
  <c r="T11" i="21"/>
  <c r="BE126" i="21"/>
  <c r="AY126" i="21"/>
  <c r="AX126" i="21"/>
  <c r="AQ126" i="21"/>
  <c r="AO126" i="21"/>
  <c r="T126" i="21"/>
  <c r="AY64" i="21"/>
  <c r="AX64" i="21"/>
  <c r="AQ64" i="21"/>
  <c r="AO64" i="21"/>
  <c r="T64" i="21"/>
  <c r="BE58" i="21"/>
  <c r="AY58" i="21"/>
  <c r="AX58" i="21"/>
  <c r="AQ58" i="21"/>
  <c r="AO58" i="21"/>
  <c r="T58" i="21"/>
  <c r="BE34" i="21"/>
  <c r="AY34" i="21"/>
  <c r="AX34" i="21"/>
  <c r="AQ34" i="21"/>
  <c r="AO34" i="21"/>
  <c r="T34" i="21"/>
  <c r="BE154" i="21"/>
  <c r="AY154" i="21"/>
  <c r="AX154" i="21"/>
  <c r="AQ154" i="21"/>
  <c r="AO154" i="21"/>
  <c r="T154" i="21"/>
  <c r="BE121" i="21"/>
  <c r="AY121" i="21"/>
  <c r="AX121" i="21"/>
  <c r="AQ121" i="21"/>
  <c r="AO121" i="21"/>
  <c r="T121" i="21"/>
  <c r="BE7" i="21"/>
  <c r="AY7" i="21"/>
  <c r="AX7" i="21"/>
  <c r="AQ7" i="21"/>
  <c r="AO7" i="21"/>
  <c r="T7" i="21"/>
  <c r="BE89" i="21"/>
  <c r="AY89" i="21"/>
  <c r="AX89" i="21"/>
  <c r="AQ89" i="21"/>
  <c r="AO89" i="21"/>
  <c r="T89" i="21"/>
  <c r="BE13" i="21"/>
  <c r="AY13" i="21"/>
  <c r="AX13" i="21"/>
  <c r="AQ13" i="21"/>
  <c r="AO13" i="21"/>
  <c r="T13" i="21"/>
  <c r="BE63" i="21"/>
  <c r="AY63" i="21"/>
  <c r="AX63" i="21"/>
  <c r="AQ63" i="21"/>
  <c r="AO63" i="21"/>
  <c r="T63" i="21"/>
  <c r="BE69" i="21"/>
  <c r="AY69" i="21"/>
  <c r="AX69" i="21"/>
  <c r="AQ69" i="21"/>
  <c r="AO69" i="21"/>
  <c r="T69" i="21"/>
  <c r="BE65" i="21"/>
  <c r="AY65" i="21"/>
  <c r="AX65" i="21"/>
  <c r="AQ65" i="21"/>
  <c r="AO65" i="21"/>
  <c r="T65" i="21"/>
  <c r="BE107" i="21"/>
  <c r="AY107" i="21"/>
  <c r="AX107" i="21"/>
  <c r="AQ107" i="21"/>
  <c r="AO107" i="21"/>
  <c r="T107" i="21"/>
  <c r="BE30" i="21"/>
  <c r="AY30" i="21"/>
  <c r="AX30" i="21"/>
  <c r="AQ30" i="21"/>
  <c r="AO30" i="21"/>
  <c r="T30" i="21"/>
  <c r="BE9" i="21"/>
  <c r="AY9" i="21"/>
  <c r="AX9" i="21"/>
  <c r="AQ9" i="21"/>
  <c r="AO9" i="21"/>
  <c r="T9" i="21"/>
  <c r="BE55" i="21"/>
  <c r="AY55" i="21"/>
  <c r="AX55" i="21"/>
  <c r="AQ55" i="21"/>
  <c r="AO55" i="21"/>
  <c r="T55" i="21"/>
  <c r="AY62" i="21"/>
  <c r="AX62" i="21"/>
  <c r="AQ62" i="21"/>
  <c r="AO62" i="21"/>
  <c r="T62" i="21"/>
  <c r="BE99" i="21"/>
  <c r="AY99" i="21"/>
  <c r="AX99" i="21"/>
  <c r="AQ99" i="21"/>
  <c r="AO99" i="21"/>
  <c r="T99" i="21"/>
  <c r="BE24" i="21"/>
  <c r="AY24" i="21"/>
  <c r="AX24" i="21"/>
  <c r="AQ24" i="21"/>
  <c r="AO24" i="21"/>
  <c r="T24" i="21"/>
  <c r="BE128" i="21"/>
  <c r="AY128" i="21"/>
  <c r="AX128" i="21"/>
  <c r="AQ128" i="21"/>
  <c r="AO128" i="21"/>
  <c r="T128" i="21"/>
  <c r="BE88" i="21"/>
  <c r="AY88" i="21"/>
  <c r="AX88" i="21"/>
  <c r="AQ88" i="21"/>
  <c r="AO88" i="21"/>
  <c r="T88" i="21"/>
  <c r="BE6" i="21"/>
  <c r="AY6" i="21"/>
  <c r="AX6" i="21"/>
  <c r="AQ6" i="21"/>
  <c r="AO6" i="21"/>
  <c r="T6" i="21"/>
  <c r="BE37" i="21"/>
  <c r="AY37" i="21"/>
  <c r="AX37" i="21"/>
  <c r="AQ37" i="21"/>
  <c r="AO37" i="21"/>
  <c r="T37" i="21"/>
  <c r="BE10" i="21"/>
  <c r="AY10" i="21"/>
  <c r="AX10" i="21"/>
  <c r="AQ10" i="21"/>
  <c r="AO10" i="21"/>
  <c r="T10" i="21"/>
  <c r="BE70" i="21"/>
  <c r="AY70" i="21"/>
  <c r="AX70" i="21"/>
  <c r="AQ70" i="21"/>
  <c r="AO70" i="21"/>
  <c r="T70" i="21"/>
  <c r="AY36" i="21"/>
  <c r="AX36" i="21"/>
  <c r="AQ36" i="21"/>
  <c r="AO36" i="21"/>
  <c r="T36" i="21"/>
  <c r="BE103" i="21"/>
  <c r="AY103" i="21"/>
  <c r="AX103" i="21"/>
  <c r="AQ103" i="21"/>
  <c r="AO103" i="21"/>
  <c r="T103" i="21"/>
  <c r="BE151" i="21"/>
  <c r="AY151" i="21"/>
  <c r="AX151" i="21"/>
  <c r="AQ151" i="21"/>
  <c r="AO151" i="21"/>
  <c r="T151" i="21"/>
  <c r="BE97" i="21"/>
  <c r="AY97" i="21"/>
  <c r="AX97" i="21"/>
  <c r="AQ97" i="21"/>
  <c r="AO97" i="21"/>
  <c r="T97" i="21"/>
  <c r="BE118" i="21"/>
  <c r="AX118" i="21"/>
  <c r="AO118" i="21"/>
  <c r="T118" i="21"/>
  <c r="BE52" i="21"/>
  <c r="AY52" i="21"/>
  <c r="AX52" i="21"/>
  <c r="AQ52" i="21"/>
  <c r="AO52" i="21"/>
  <c r="T52" i="21"/>
  <c r="BE142" i="21"/>
  <c r="AY142" i="21"/>
  <c r="AX142" i="21"/>
  <c r="AQ142" i="21"/>
  <c r="AO142" i="21"/>
  <c r="T142" i="21"/>
  <c r="BE5" i="21"/>
  <c r="AY5" i="21"/>
  <c r="AX5" i="21"/>
  <c r="AQ5" i="21"/>
  <c r="AO5" i="21"/>
  <c r="T5" i="21"/>
  <c r="BE18" i="21"/>
  <c r="AY18" i="21"/>
  <c r="AX18" i="21"/>
  <c r="AQ18" i="21"/>
  <c r="AO18" i="21"/>
  <c r="T18" i="21"/>
  <c r="BE93" i="21"/>
  <c r="AY93" i="21"/>
  <c r="AX93" i="21"/>
  <c r="AQ93" i="21"/>
  <c r="AO93" i="21"/>
  <c r="T93" i="21"/>
  <c r="BE139" i="21"/>
  <c r="AY139" i="21"/>
  <c r="AX139" i="21"/>
  <c r="AQ139" i="21"/>
  <c r="AO139" i="21"/>
  <c r="T139" i="21"/>
  <c r="BE125" i="21"/>
  <c r="AY125" i="21"/>
  <c r="AX125" i="21"/>
  <c r="AQ125" i="21"/>
  <c r="AO125" i="21"/>
  <c r="T125" i="21"/>
  <c r="BE15" i="21"/>
  <c r="AY15" i="21"/>
  <c r="AX15" i="21"/>
  <c r="AQ15" i="21"/>
  <c r="AO15" i="21"/>
  <c r="T15" i="21"/>
  <c r="BE76" i="21"/>
  <c r="AY76" i="21"/>
  <c r="AX76" i="21"/>
  <c r="AQ76" i="21"/>
  <c r="AO76" i="21"/>
  <c r="T76" i="21"/>
  <c r="BE101" i="21"/>
  <c r="AY101" i="21"/>
  <c r="AX101" i="21"/>
  <c r="AQ101" i="21"/>
  <c r="AO101" i="21"/>
  <c r="T101" i="21"/>
  <c r="BE130" i="21"/>
  <c r="AY130" i="21"/>
  <c r="AX130" i="21"/>
  <c r="AQ130" i="21"/>
  <c r="AO130" i="21"/>
  <c r="T130" i="21"/>
  <c r="BE109" i="21"/>
  <c r="AY109" i="21"/>
  <c r="AX109" i="21"/>
  <c r="AQ109" i="21"/>
  <c r="AO109" i="21"/>
  <c r="T109" i="21"/>
  <c r="BE123" i="21"/>
  <c r="AY123" i="21"/>
  <c r="AX123" i="21"/>
  <c r="AQ123" i="21"/>
  <c r="AO123" i="21"/>
  <c r="T123" i="21"/>
  <c r="BE80" i="21"/>
  <c r="AY80" i="21"/>
  <c r="AX80" i="21"/>
  <c r="AQ80" i="21"/>
  <c r="AO80" i="21"/>
  <c r="T80" i="21"/>
  <c r="BE145" i="21"/>
  <c r="AY145" i="21"/>
  <c r="AX145" i="21"/>
  <c r="AQ145" i="21"/>
  <c r="AO145" i="21"/>
  <c r="T145" i="21"/>
  <c r="BE135" i="21"/>
  <c r="AY135" i="21"/>
  <c r="AX135" i="21"/>
  <c r="AQ135" i="21"/>
  <c r="AO135" i="21"/>
  <c r="T135" i="21"/>
  <c r="BE127" i="21"/>
  <c r="AY127" i="21"/>
  <c r="AX127" i="21"/>
  <c r="AQ127" i="21"/>
  <c r="AO127" i="21"/>
  <c r="T127" i="21"/>
  <c r="BE59" i="21"/>
  <c r="AY59" i="21"/>
  <c r="AX59" i="21"/>
  <c r="AQ59" i="21"/>
  <c r="AO59" i="21"/>
  <c r="T59" i="21"/>
  <c r="BE77" i="21"/>
  <c r="AY77" i="21"/>
  <c r="AX77" i="21"/>
  <c r="AQ77" i="21"/>
  <c r="AO77" i="21"/>
  <c r="T77" i="21"/>
  <c r="BE110" i="21"/>
  <c r="AY110" i="21"/>
  <c r="AX110" i="21"/>
  <c r="AQ110" i="21"/>
  <c r="AO110" i="21"/>
  <c r="T110" i="21"/>
  <c r="BE20" i="21"/>
  <c r="AY20" i="21"/>
  <c r="AX20" i="21"/>
  <c r="AQ20" i="21"/>
  <c r="AO20" i="21"/>
  <c r="T20" i="21"/>
  <c r="BE50" i="21"/>
  <c r="AY50" i="21"/>
  <c r="AX50" i="21"/>
  <c r="AQ50" i="21"/>
  <c r="AO50" i="21"/>
  <c r="T50" i="21"/>
  <c r="BE95" i="21"/>
  <c r="AY95" i="21"/>
  <c r="AX95" i="21"/>
  <c r="AQ95" i="21"/>
  <c r="AO95" i="21"/>
  <c r="T95" i="21"/>
  <c r="BE14" i="21"/>
  <c r="AY14" i="21"/>
  <c r="AX14" i="21"/>
  <c r="AQ14" i="21"/>
  <c r="AO14" i="21"/>
  <c r="T14" i="21"/>
  <c r="BE106" i="21"/>
  <c r="AY106" i="21"/>
  <c r="AX106" i="21"/>
  <c r="AQ106" i="21"/>
  <c r="AO106" i="21"/>
  <c r="T106" i="21"/>
  <c r="BE48" i="21"/>
  <c r="AY48" i="21"/>
  <c r="AX48" i="21"/>
  <c r="AQ48" i="21"/>
  <c r="AO48" i="21"/>
  <c r="T48" i="21"/>
  <c r="BE60" i="21"/>
  <c r="AY60" i="21"/>
  <c r="AX60" i="21"/>
  <c r="AQ60" i="21"/>
  <c r="AO60" i="21"/>
  <c r="T60" i="21"/>
  <c r="BE90" i="21"/>
  <c r="AY90" i="21"/>
  <c r="AX90" i="21"/>
  <c r="AQ90" i="21"/>
  <c r="AO90" i="21"/>
  <c r="T90" i="21"/>
  <c r="BE98" i="21"/>
  <c r="AY98" i="21"/>
  <c r="AX98" i="21"/>
  <c r="AQ98" i="21"/>
  <c r="AO98" i="21"/>
  <c r="T98" i="21"/>
  <c r="BE46" i="21"/>
  <c r="AY46" i="21"/>
  <c r="AX46" i="21"/>
  <c r="AQ46" i="21"/>
  <c r="AO46" i="21"/>
  <c r="T46" i="21"/>
  <c r="BE105" i="21"/>
  <c r="AY105" i="21"/>
  <c r="AX105" i="21"/>
  <c r="AQ105" i="21"/>
  <c r="AO105" i="21"/>
  <c r="T105" i="21"/>
  <c r="BE61" i="21"/>
  <c r="AY61" i="21"/>
  <c r="AX61" i="21"/>
  <c r="AQ61" i="21"/>
  <c r="AO61" i="21"/>
  <c r="T61" i="21"/>
  <c r="BE78" i="21"/>
  <c r="AY78" i="21"/>
  <c r="AX78" i="21"/>
  <c r="AQ78" i="21"/>
  <c r="AO78" i="21"/>
  <c r="T78" i="21"/>
  <c r="BE42" i="21"/>
  <c r="AY42" i="21"/>
  <c r="AX42" i="21"/>
  <c r="AQ42" i="21"/>
  <c r="AO42" i="21"/>
  <c r="T42" i="21"/>
  <c r="BE33" i="21"/>
  <c r="AY33" i="21"/>
  <c r="AX33" i="21"/>
  <c r="AQ33" i="21"/>
  <c r="AO33" i="21"/>
  <c r="T33" i="21"/>
  <c r="BE57" i="21"/>
  <c r="AY57" i="21"/>
  <c r="AX57" i="21"/>
  <c r="AQ57" i="21"/>
  <c r="AO57" i="21"/>
  <c r="T57" i="21"/>
  <c r="BE41" i="21"/>
  <c r="AY41" i="21"/>
  <c r="AX41" i="21"/>
  <c r="AQ41" i="21"/>
  <c r="AO41" i="21"/>
  <c r="T41" i="21"/>
  <c r="BE85" i="21"/>
  <c r="AY85" i="21"/>
  <c r="AX85" i="21"/>
  <c r="AQ85" i="21"/>
  <c r="AO85" i="21"/>
  <c r="T85" i="21"/>
  <c r="BE66" i="21"/>
  <c r="AY66" i="21"/>
  <c r="AX66" i="21"/>
  <c r="AQ66" i="21"/>
  <c r="AO66" i="21"/>
  <c r="T66" i="21"/>
  <c r="BE122" i="21"/>
  <c r="AY122" i="21"/>
  <c r="AX122" i="21"/>
  <c r="AQ122" i="21"/>
  <c r="AO122" i="21"/>
  <c r="T122" i="21"/>
  <c r="BE158" i="21"/>
  <c r="AY158" i="21"/>
  <c r="AX158" i="21"/>
  <c r="AQ158" i="21"/>
  <c r="AO158" i="21"/>
  <c r="T158" i="21"/>
  <c r="BE54" i="21"/>
  <c r="AY54" i="21"/>
  <c r="AX54" i="21"/>
  <c r="AQ54" i="21"/>
  <c r="AO54" i="21"/>
  <c r="T54" i="21"/>
  <c r="BE111" i="21"/>
  <c r="AY111" i="21"/>
  <c r="AX111" i="21"/>
  <c r="AQ111" i="21"/>
  <c r="AO111" i="21"/>
  <c r="T111" i="21"/>
  <c r="BE92" i="21"/>
  <c r="AY92" i="21"/>
  <c r="AX92" i="21"/>
  <c r="AQ92" i="21"/>
  <c r="AO92" i="21"/>
  <c r="T92" i="21"/>
  <c r="BE153" i="21"/>
  <c r="AY153" i="21"/>
  <c r="AX153" i="21"/>
  <c r="AQ153" i="21"/>
  <c r="AO153" i="21"/>
  <c r="T153" i="21"/>
  <c r="BE148" i="21"/>
  <c r="AY148" i="21"/>
  <c r="AX148" i="21"/>
  <c r="AQ148" i="21"/>
  <c r="AO148" i="21"/>
  <c r="T148" i="21"/>
  <c r="BE21" i="21"/>
  <c r="AY21" i="21"/>
  <c r="AX21" i="21"/>
  <c r="AQ21" i="21"/>
  <c r="AO21" i="21"/>
  <c r="T21" i="21"/>
  <c r="AY150" i="21"/>
  <c r="AX150" i="21"/>
  <c r="AQ150" i="21"/>
  <c r="T150" i="21"/>
  <c r="BE143" i="21"/>
  <c r="AY143" i="21"/>
  <c r="AX143" i="21"/>
  <c r="AQ143" i="21"/>
  <c r="AO143" i="21"/>
  <c r="T143" i="21"/>
  <c r="BE102" i="21"/>
  <c r="AY102" i="21"/>
  <c r="AX102" i="21"/>
  <c r="AQ102" i="21"/>
  <c r="AO102" i="21"/>
  <c r="T102" i="21"/>
  <c r="BE68" i="21"/>
  <c r="AY68" i="21"/>
  <c r="AX68" i="21"/>
  <c r="AQ68" i="21"/>
  <c r="AO68" i="21"/>
  <c r="T68" i="21"/>
  <c r="BE82" i="21"/>
  <c r="AY82" i="21"/>
  <c r="AX82" i="21"/>
  <c r="AQ82" i="21"/>
  <c r="AO82" i="21"/>
  <c r="T82" i="21"/>
  <c r="BE56" i="21"/>
  <c r="AY56" i="21"/>
  <c r="AX56" i="21"/>
  <c r="AQ56" i="21"/>
  <c r="AO56" i="21"/>
  <c r="T56" i="21"/>
  <c r="BE23" i="21"/>
  <c r="AY23" i="21"/>
  <c r="AX23" i="21"/>
  <c r="AQ23" i="21"/>
  <c r="AO23" i="21"/>
  <c r="T23" i="21"/>
  <c r="BE74" i="21"/>
  <c r="AY74" i="21"/>
  <c r="AX74" i="21"/>
  <c r="AQ74" i="21"/>
  <c r="AO74" i="21"/>
  <c r="T74" i="21"/>
  <c r="BE71" i="21"/>
  <c r="AY71" i="21"/>
  <c r="AX71" i="21"/>
  <c r="AQ71" i="21"/>
  <c r="AO71" i="21"/>
  <c r="T71" i="21"/>
  <c r="BE136" i="21"/>
  <c r="AY136" i="21"/>
  <c r="AX136" i="21"/>
  <c r="AQ136" i="21"/>
  <c r="AO136" i="21"/>
  <c r="T136" i="21"/>
  <c r="BE86" i="21"/>
  <c r="AY86" i="21"/>
  <c r="AX86" i="21"/>
  <c r="AQ86" i="21"/>
  <c r="AO86" i="21"/>
  <c r="T86" i="21"/>
  <c r="BE91" i="21"/>
  <c r="AY91" i="21"/>
  <c r="AX91" i="21"/>
  <c r="AQ91" i="21"/>
  <c r="AO91" i="21"/>
  <c r="T91" i="21"/>
  <c r="BE155" i="21"/>
  <c r="AY155" i="21"/>
  <c r="AX155" i="21"/>
  <c r="AQ155" i="21"/>
  <c r="AO155" i="21"/>
  <c r="T155" i="21"/>
  <c r="BE51" i="21"/>
  <c r="AY51" i="21"/>
  <c r="AX51" i="21"/>
  <c r="AQ51" i="21"/>
  <c r="AO51" i="21"/>
  <c r="T51" i="21"/>
  <c r="BE38" i="21"/>
  <c r="AY38" i="21"/>
  <c r="AX38" i="21"/>
  <c r="AQ38" i="21"/>
  <c r="AO38" i="21"/>
  <c r="T38" i="21"/>
  <c r="BE100" i="21"/>
  <c r="AY100" i="21"/>
  <c r="AX100" i="21"/>
  <c r="AQ100" i="21"/>
  <c r="AO100" i="21"/>
  <c r="T100" i="21"/>
  <c r="BE119" i="21"/>
  <c r="AY119" i="21"/>
  <c r="AX119" i="21"/>
  <c r="AQ119" i="21"/>
  <c r="AO119" i="21"/>
  <c r="T119" i="21"/>
  <c r="BE67" i="21"/>
  <c r="AY67" i="21"/>
  <c r="AX67" i="21"/>
  <c r="AQ67" i="21"/>
  <c r="AO67" i="21"/>
  <c r="T67" i="21"/>
  <c r="BE133" i="21"/>
  <c r="AY133" i="21"/>
  <c r="AX133" i="21"/>
  <c r="AQ133" i="21"/>
  <c r="AO133" i="21"/>
  <c r="T133" i="21"/>
  <c r="BE117" i="21"/>
  <c r="AY117" i="21"/>
  <c r="AX117" i="21"/>
  <c r="AQ117" i="21"/>
  <c r="AO117" i="21"/>
  <c r="T117" i="21"/>
  <c r="BE114" i="21"/>
  <c r="AY114" i="21"/>
  <c r="AX114" i="21"/>
  <c r="AQ114" i="21"/>
  <c r="AO114" i="21"/>
  <c r="T114" i="21"/>
  <c r="BE32" i="21"/>
  <c r="AY32" i="21"/>
  <c r="AX32" i="21"/>
  <c r="AQ32" i="21"/>
  <c r="AO32" i="21"/>
  <c r="T32" i="21"/>
  <c r="BE84" i="21"/>
  <c r="AY84" i="21"/>
  <c r="AX84" i="21"/>
  <c r="AQ84" i="21"/>
  <c r="AO84" i="21"/>
  <c r="T84" i="21"/>
  <c r="BE131" i="21"/>
  <c r="AY131" i="21"/>
  <c r="AX131" i="21"/>
  <c r="AQ131" i="21"/>
  <c r="AO131" i="21"/>
  <c r="T131" i="21"/>
  <c r="BE44" i="21"/>
  <c r="AY44" i="21"/>
  <c r="AX44" i="21"/>
  <c r="AQ44" i="21"/>
  <c r="AO44" i="21"/>
  <c r="T44" i="21"/>
  <c r="BE113" i="21"/>
  <c r="AY113" i="21"/>
  <c r="AX113" i="21"/>
  <c r="AQ113" i="21"/>
  <c r="AO113" i="21"/>
  <c r="T113" i="21"/>
  <c r="BE87" i="21"/>
  <c r="AY87" i="21"/>
  <c r="AX87" i="21"/>
  <c r="AQ87" i="21"/>
  <c r="AO87" i="21"/>
  <c r="T87" i="21"/>
  <c r="BE35" i="21"/>
  <c r="AY35" i="21"/>
  <c r="AX35" i="21"/>
  <c r="AQ35" i="21"/>
  <c r="AO35" i="21"/>
  <c r="T35" i="21"/>
  <c r="BE16" i="21"/>
  <c r="AY16" i="21"/>
  <c r="AX16" i="21"/>
  <c r="AQ16" i="21"/>
  <c r="AO16" i="21"/>
  <c r="T16" i="21"/>
  <c r="BE19" i="21"/>
  <c r="AY19" i="21"/>
  <c r="AX19" i="21"/>
  <c r="AQ19" i="21"/>
  <c r="AO19" i="21"/>
  <c r="T19" i="21"/>
  <c r="BE108" i="21"/>
  <c r="AY108" i="21"/>
  <c r="AX108" i="21"/>
  <c r="AQ108" i="21"/>
  <c r="AO108" i="21"/>
  <c r="T108" i="21"/>
  <c r="BE104" i="21"/>
  <c r="AY104" i="21"/>
  <c r="AX104" i="21"/>
  <c r="AQ104" i="21"/>
  <c r="AO104" i="21"/>
  <c r="T104" i="21"/>
  <c r="BE96" i="21"/>
  <c r="AY96" i="21"/>
  <c r="AX96" i="21"/>
  <c r="AQ96" i="21"/>
  <c r="AO96" i="21"/>
  <c r="T96" i="21"/>
  <c r="BE49" i="21"/>
  <c r="AY49" i="21"/>
  <c r="AX49" i="21"/>
  <c r="AQ49" i="21"/>
  <c r="AO49" i="21"/>
  <c r="T49" i="21"/>
  <c r="BE144" i="21"/>
  <c r="AY144" i="21"/>
  <c r="AX144" i="21"/>
  <c r="AQ144" i="21"/>
  <c r="AO144" i="21"/>
  <c r="T144" i="21"/>
  <c r="BE45" i="21"/>
  <c r="AY45" i="21"/>
  <c r="AX45" i="21"/>
  <c r="AQ45" i="21"/>
  <c r="AO45" i="21"/>
  <c r="T45" i="21"/>
  <c r="BE28" i="21"/>
  <c r="AY28" i="21"/>
  <c r="AX28" i="21"/>
  <c r="AQ28" i="21"/>
  <c r="AO28" i="21"/>
  <c r="T28" i="21"/>
  <c r="BE124" i="21"/>
  <c r="AX124" i="21"/>
  <c r="AO124" i="21"/>
  <c r="T124" i="21"/>
  <c r="BE72" i="21"/>
  <c r="AY72" i="21"/>
  <c r="AX72" i="21"/>
  <c r="AQ72" i="21"/>
  <c r="AO72" i="21"/>
  <c r="T72" i="21"/>
  <c r="BE83" i="21"/>
  <c r="AY83" i="21"/>
  <c r="AX83" i="21"/>
  <c r="AQ83" i="21"/>
  <c r="AO83" i="21"/>
  <c r="T83" i="21"/>
  <c r="BE129" i="21"/>
  <c r="AY129" i="21"/>
  <c r="AX129" i="21"/>
  <c r="AQ129" i="21"/>
  <c r="AO129" i="21"/>
  <c r="T129" i="21"/>
  <c r="BE25" i="21"/>
  <c r="AY25" i="21"/>
  <c r="AX25" i="21"/>
  <c r="AQ25" i="21"/>
  <c r="AO25" i="21"/>
  <c r="T25" i="21"/>
  <c r="BE53" i="21"/>
  <c r="AY53" i="21"/>
  <c r="AX53" i="21"/>
  <c r="AQ53" i="21"/>
  <c r="AO53" i="21"/>
  <c r="T53" i="21"/>
  <c r="BE29" i="21"/>
  <c r="AY29" i="21"/>
  <c r="AX29" i="21"/>
  <c r="AQ29" i="21"/>
  <c r="AO29" i="21"/>
  <c r="T29" i="21"/>
  <c r="BE26" i="21"/>
  <c r="AY26" i="21"/>
  <c r="AX26" i="21"/>
  <c r="AQ26" i="21"/>
  <c r="AO26" i="21"/>
  <c r="T26" i="21"/>
  <c r="BE47" i="21"/>
  <c r="AY47" i="21"/>
  <c r="AX47" i="21"/>
  <c r="AQ47" i="21"/>
  <c r="AO47" i="21"/>
  <c r="T47" i="21"/>
  <c r="BE27" i="21"/>
  <c r="AY27" i="21"/>
  <c r="AX27" i="21"/>
  <c r="AQ27" i="21"/>
  <c r="AO27" i="21"/>
  <c r="T27" i="21"/>
  <c r="X160" i="21" l="1"/>
  <c r="X163" i="21"/>
  <c r="X162" i="21"/>
  <c r="T162" i="21"/>
  <c r="AY162" i="21"/>
  <c r="AO162" i="21"/>
  <c r="BE163" i="21"/>
  <c r="AX162" i="21"/>
  <c r="AQ163" i="21"/>
  <c r="T163" i="21"/>
  <c r="BE162" i="21"/>
  <c r="AX163" i="21"/>
  <c r="AQ162" i="21"/>
  <c r="AO163" i="21"/>
  <c r="AY163" i="21"/>
</calcChain>
</file>

<file path=xl/sharedStrings.xml><?xml version="1.0" encoding="utf-8"?>
<sst xmlns="http://schemas.openxmlformats.org/spreadsheetml/2006/main" count="3436" uniqueCount="378">
  <si>
    <t>County</t>
  </si>
  <si>
    <t>Type</t>
  </si>
  <si>
    <t>Town</t>
  </si>
  <si>
    <t>Abbott Memorial</t>
  </si>
  <si>
    <t>Municipal</t>
  </si>
  <si>
    <t>Good</t>
  </si>
  <si>
    <t>N/A</t>
  </si>
  <si>
    <t>Albany Town</t>
  </si>
  <si>
    <t>Incorporated</t>
  </si>
  <si>
    <t>Average</t>
  </si>
  <si>
    <t>Fair</t>
  </si>
  <si>
    <t>Alburg Public</t>
  </si>
  <si>
    <t>Aldrich Public</t>
  </si>
  <si>
    <t>Excellent</t>
  </si>
  <si>
    <t>Library</t>
  </si>
  <si>
    <t>Alice M. Ward Memorial</t>
  </si>
  <si>
    <t>Arvin A. Brown Public</t>
  </si>
  <si>
    <t>Poor</t>
  </si>
  <si>
    <t>Bailey Memorial</t>
  </si>
  <si>
    <t>Baldwin Memorial</t>
  </si>
  <si>
    <t>Barnet Public</t>
  </si>
  <si>
    <t>Barton Public</t>
  </si>
  <si>
    <t>Baxter Memorial</t>
  </si>
  <si>
    <t>Bennington Free</t>
  </si>
  <si>
    <t>Benson Public</t>
  </si>
  <si>
    <t>Bent Northrup Memorial</t>
  </si>
  <si>
    <t>Bixby Memorial</t>
  </si>
  <si>
    <t>Blake Memorial</t>
  </si>
  <si>
    <t>Bradford Public</t>
  </si>
  <si>
    <t>Brainerd Memorial</t>
  </si>
  <si>
    <t>Brandon Free Public</t>
  </si>
  <si>
    <t>Brookfield Free Public</t>
  </si>
  <si>
    <t>Brooks Memorial</t>
  </si>
  <si>
    <t>Brown Public</t>
  </si>
  <si>
    <t>Brownell</t>
  </si>
  <si>
    <t>Burnham Memorial</t>
  </si>
  <si>
    <t>Butterfield</t>
  </si>
  <si>
    <t>Cabot Public</t>
  </si>
  <si>
    <t>Calef Memorial</t>
  </si>
  <si>
    <t>Carpenter Carse</t>
  </si>
  <si>
    <t>Castleton Free</t>
  </si>
  <si>
    <t>Cavendish Fletcher Community</t>
  </si>
  <si>
    <t>Community (joint school-public)</t>
  </si>
  <si>
    <t>Charlotte</t>
  </si>
  <si>
    <t>Chelsea Public</t>
  </si>
  <si>
    <t>Chittenden Public</t>
  </si>
  <si>
    <t>Cobleigh Public</t>
  </si>
  <si>
    <t>Cornwall Free Public</t>
  </si>
  <si>
    <t>Craftsbury Public</t>
  </si>
  <si>
    <t>Cutler Memorial</t>
  </si>
  <si>
    <t>Dailey Memorial</t>
  </si>
  <si>
    <t>Davies Memorial</t>
  </si>
  <si>
    <t>Deborah Rawson Memorial</t>
  </si>
  <si>
    <t>Dorothy Alling Memorial</t>
  </si>
  <si>
    <t>Dorset Village Public</t>
  </si>
  <si>
    <t>Dover Free</t>
  </si>
  <si>
    <t>Enosburgh Public</t>
  </si>
  <si>
    <t>Essex Free</t>
  </si>
  <si>
    <t>Fair Haven Free</t>
  </si>
  <si>
    <t>Fairfax Community</t>
  </si>
  <si>
    <t>Fairlee Public</t>
  </si>
  <si>
    <t>Fletcher Free</t>
  </si>
  <si>
    <t>Fletcher Memorial</t>
  </si>
  <si>
    <t>George Peabody</t>
  </si>
  <si>
    <t>Georgia Public</t>
  </si>
  <si>
    <t>Gilbert Hart</t>
  </si>
  <si>
    <t>Glover Public</t>
  </si>
  <si>
    <t>Goodrich Memorial</t>
  </si>
  <si>
    <t>Grand Isle Free</t>
  </si>
  <si>
    <t>Greensboro Free</t>
  </si>
  <si>
    <t>Groton Free Public</t>
  </si>
  <si>
    <t>Guilford Free</t>
  </si>
  <si>
    <t>H. F. Brigham Free</t>
  </si>
  <si>
    <t>Hancock Free Public</t>
  </si>
  <si>
    <t>Hartford</t>
  </si>
  <si>
    <t>Hartland Public</t>
  </si>
  <si>
    <t>Haskell Free</t>
  </si>
  <si>
    <t>Haston</t>
  </si>
  <si>
    <t>Highgate Public</t>
  </si>
  <si>
    <t>Huntington Public</t>
  </si>
  <si>
    <t>Ilsley Public</t>
  </si>
  <si>
    <t>Island Pond Public</t>
  </si>
  <si>
    <t>J. G. McCullough Free</t>
  </si>
  <si>
    <t>Jamaica Memorial</t>
  </si>
  <si>
    <t>Jaquith Public</t>
  </si>
  <si>
    <t>Jericho Town</t>
  </si>
  <si>
    <t>Jeudevine Memorial</t>
  </si>
  <si>
    <t>John W. Simpson Memorial</t>
  </si>
  <si>
    <t>Johnson Public</t>
  </si>
  <si>
    <t>Jones Memorial</t>
  </si>
  <si>
    <t>Joslin Memorial</t>
  </si>
  <si>
    <t>Kellogg Hubbard</t>
  </si>
  <si>
    <t>Kimball Public</t>
  </si>
  <si>
    <t>Lanpher Memorial</t>
  </si>
  <si>
    <t>Latham Memorial</t>
  </si>
  <si>
    <t>Lawrence Memorial</t>
  </si>
  <si>
    <t>Lincoln</t>
  </si>
  <si>
    <t>Lydia Taft Pratt</t>
  </si>
  <si>
    <t>Maclure</t>
  </si>
  <si>
    <t>Manchester Community Library</t>
  </si>
  <si>
    <t>Martha Canfield Memorial</t>
  </si>
  <si>
    <t>Mary L. Blood Memorial</t>
  </si>
  <si>
    <t>McIndoes Academy</t>
  </si>
  <si>
    <t>Middletown Springs Public</t>
  </si>
  <si>
    <t>Milton Public</t>
  </si>
  <si>
    <t>Moore Free</t>
  </si>
  <si>
    <t>Moretown Memorial</t>
  </si>
  <si>
    <t>Morrill Mem. &amp; Harris</t>
  </si>
  <si>
    <t>Morristown Centennial</t>
  </si>
  <si>
    <t>New Haven Community</t>
  </si>
  <si>
    <t>Norman Williams Public</t>
  </si>
  <si>
    <t>North Hero Public</t>
  </si>
  <si>
    <t>Norwich Public</t>
  </si>
  <si>
    <t>Orwell Free Library</t>
  </si>
  <si>
    <t>Peacham</t>
  </si>
  <si>
    <t>Pettee Memorial</t>
  </si>
  <si>
    <t>Pierson</t>
  </si>
  <si>
    <t>Platt Memorial</t>
  </si>
  <si>
    <t>Pope Memorial</t>
  </si>
  <si>
    <t>Poultney Public</t>
  </si>
  <si>
    <t>Proctor Free</t>
  </si>
  <si>
    <t>Putney Public</t>
  </si>
  <si>
    <t>Quechee</t>
  </si>
  <si>
    <t>R.K. Kittay Public</t>
  </si>
  <si>
    <t>Readsboro Community</t>
  </si>
  <si>
    <t>Richmond Free</t>
  </si>
  <si>
    <t>Rochester Public</t>
  </si>
  <si>
    <t>Rockingham Free Public</t>
  </si>
  <si>
    <t>Roger Clark Memorial</t>
  </si>
  <si>
    <t>Roxbury Free</t>
  </si>
  <si>
    <t>Royalton Memorial</t>
  </si>
  <si>
    <t>Russell Memorial</t>
  </si>
  <si>
    <t>Rutland Free</t>
  </si>
  <si>
    <t>Salisbury Free Public</t>
  </si>
  <si>
    <t>Sheldon Public</t>
  </si>
  <si>
    <t>Sherburne Memorial</t>
  </si>
  <si>
    <t>Shrewsbury</t>
  </si>
  <si>
    <t>South Burlington Public</t>
  </si>
  <si>
    <t>South Londonderry Free</t>
  </si>
  <si>
    <t>Springfield Town</t>
  </si>
  <si>
    <t>St. Albans Free</t>
  </si>
  <si>
    <t>St. Johnsbury Athenaeum</t>
  </si>
  <si>
    <t>Stamford Community</t>
  </si>
  <si>
    <t>Starksboro Public</t>
  </si>
  <si>
    <t>Stowe Free</t>
  </si>
  <si>
    <t>Swanton Public</t>
  </si>
  <si>
    <t>Tenney Memorial</t>
  </si>
  <si>
    <t>Townshend Public</t>
  </si>
  <si>
    <t>Tunbridge Public</t>
  </si>
  <si>
    <t>Varnum Memorial</t>
  </si>
  <si>
    <t>Vernon Free</t>
  </si>
  <si>
    <t>Warren Public</t>
  </si>
  <si>
    <t>Waterbury Public</t>
  </si>
  <si>
    <t>Weathersfield Proctor</t>
  </si>
  <si>
    <t>West Fairlee Free Public</t>
  </si>
  <si>
    <t>West Hartford</t>
  </si>
  <si>
    <t>Westford Public</t>
  </si>
  <si>
    <t>Westminster West Public</t>
  </si>
  <si>
    <t>Whiting</t>
  </si>
  <si>
    <t>Whitingham Free Public</t>
  </si>
  <si>
    <t>Wilder Memorial</t>
  </si>
  <si>
    <t>Windsor Public</t>
  </si>
  <si>
    <t>Winhall Memorial</t>
  </si>
  <si>
    <t>Winooski Memorial</t>
  </si>
  <si>
    <t>Wm. &amp; Lucy Rand Memorial</t>
  </si>
  <si>
    <t>Woodbury Community</t>
  </si>
  <si>
    <t>Worthen</t>
  </si>
  <si>
    <t>S. Pomfret</t>
  </si>
  <si>
    <t>Windsor</t>
  </si>
  <si>
    <t>Orange</t>
  </si>
  <si>
    <t>Albany</t>
  </si>
  <si>
    <t>Orleans</t>
  </si>
  <si>
    <t>Alburg</t>
  </si>
  <si>
    <t>Grand Isle</t>
  </si>
  <si>
    <t>Essex</t>
  </si>
  <si>
    <t>Barre</t>
  </si>
  <si>
    <t>Washington</t>
  </si>
  <si>
    <t>Canaan</t>
  </si>
  <si>
    <t>Richford</t>
  </si>
  <si>
    <t>Franklin</t>
  </si>
  <si>
    <t>N. Clarendon</t>
  </si>
  <si>
    <t>Rutland</t>
  </si>
  <si>
    <t>Wells River</t>
  </si>
  <si>
    <t>Barnet</t>
  </si>
  <si>
    <t>Caledonia</t>
  </si>
  <si>
    <t>Barton</t>
  </si>
  <si>
    <t>Sharon</t>
  </si>
  <si>
    <t>Bennington</t>
  </si>
  <si>
    <t>Benson</t>
  </si>
  <si>
    <t>Fairfield</t>
  </si>
  <si>
    <t>Vergennes</t>
  </si>
  <si>
    <t>Addison</t>
  </si>
  <si>
    <t>E. Corinth</t>
  </si>
  <si>
    <t>Bradford</t>
  </si>
  <si>
    <t>N. Danville</t>
  </si>
  <si>
    <t>Brandon</t>
  </si>
  <si>
    <t>Brookfield</t>
  </si>
  <si>
    <t>Brattleboro</t>
  </si>
  <si>
    <t>Windham</t>
  </si>
  <si>
    <t>Northfield</t>
  </si>
  <si>
    <t>Essex Junction</t>
  </si>
  <si>
    <t>Chittenden</t>
  </si>
  <si>
    <t>Colchester</t>
  </si>
  <si>
    <t>Westminster</t>
  </si>
  <si>
    <t>Cabot</t>
  </si>
  <si>
    <t>Hinesburg</t>
  </si>
  <si>
    <t>Castleton</t>
  </si>
  <si>
    <t>Proctorsville</t>
  </si>
  <si>
    <t>Chelsea</t>
  </si>
  <si>
    <t>Lyndonville</t>
  </si>
  <si>
    <t>Cornwall</t>
  </si>
  <si>
    <t>Craftsbury Common</t>
  </si>
  <si>
    <t>Plainfield</t>
  </si>
  <si>
    <t>Derby</t>
  </si>
  <si>
    <t>Lower Waterford</t>
  </si>
  <si>
    <t>Jericho</t>
  </si>
  <si>
    <t>Williston</t>
  </si>
  <si>
    <t>Dorset</t>
  </si>
  <si>
    <t>East Dover</t>
  </si>
  <si>
    <t>Enosburgh Falls</t>
  </si>
  <si>
    <t>Fair Haven</t>
  </si>
  <si>
    <t>Fairfax</t>
  </si>
  <si>
    <t>Fairlee</t>
  </si>
  <si>
    <t>Burlington</t>
  </si>
  <si>
    <t>Ludlow</t>
  </si>
  <si>
    <t>Swanton</t>
  </si>
  <si>
    <t>Lamoille</t>
  </si>
  <si>
    <t>Post Mills</t>
  </si>
  <si>
    <t>Wallingford</t>
  </si>
  <si>
    <t>Glover</t>
  </si>
  <si>
    <t>Newport</t>
  </si>
  <si>
    <t>Greensboro</t>
  </si>
  <si>
    <t>Groton</t>
  </si>
  <si>
    <t>Guilford</t>
  </si>
  <si>
    <t>Bakersfield</t>
  </si>
  <si>
    <t>Hancock</t>
  </si>
  <si>
    <t>Hartland</t>
  </si>
  <si>
    <t>Derby Line</t>
  </si>
  <si>
    <t>Highgate</t>
  </si>
  <si>
    <t>Huntington</t>
  </si>
  <si>
    <t>Middlebury</t>
  </si>
  <si>
    <t>Island Pond</t>
  </si>
  <si>
    <t>North Bennington</t>
  </si>
  <si>
    <t>Jamaica</t>
  </si>
  <si>
    <t>Marshfield</t>
  </si>
  <si>
    <t>Jericho Center</t>
  </si>
  <si>
    <t>Hardwick</t>
  </si>
  <si>
    <t>Johnson</t>
  </si>
  <si>
    <t>Waitsfield</t>
  </si>
  <si>
    <t>Montpelier</t>
  </si>
  <si>
    <t>Randolph</t>
  </si>
  <si>
    <t>Hyde Park</t>
  </si>
  <si>
    <t>Thetford</t>
  </si>
  <si>
    <t>Bristol</t>
  </si>
  <si>
    <t>West Dummerston</t>
  </si>
  <si>
    <t>Pittsford</t>
  </si>
  <si>
    <t>Manchester</t>
  </si>
  <si>
    <t>Arlington</t>
  </si>
  <si>
    <t>Brownsville</t>
  </si>
  <si>
    <t>Mcindoe Falls</t>
  </si>
  <si>
    <t>Middletown Spgs.</t>
  </si>
  <si>
    <t>Milton</t>
  </si>
  <si>
    <t>Newfane</t>
  </si>
  <si>
    <t>Moretown</t>
  </si>
  <si>
    <t>Strafford</t>
  </si>
  <si>
    <t>Morrisville</t>
  </si>
  <si>
    <t>New Haven</t>
  </si>
  <si>
    <t>Woodstock</t>
  </si>
  <si>
    <t>North Hero</t>
  </si>
  <si>
    <t>Norwich</t>
  </si>
  <si>
    <t>Orwell</t>
  </si>
  <si>
    <t>Wilmington</t>
  </si>
  <si>
    <t>Shelburne</t>
  </si>
  <si>
    <t>Shoreham</t>
  </si>
  <si>
    <t>Danville</t>
  </si>
  <si>
    <t>Poultney</t>
  </si>
  <si>
    <t>Proctor</t>
  </si>
  <si>
    <t>Putney</t>
  </si>
  <si>
    <t>W. Rupert</t>
  </si>
  <si>
    <t>Readsboro</t>
  </si>
  <si>
    <t>Richmond</t>
  </si>
  <si>
    <t>Rochester</t>
  </si>
  <si>
    <t>Bellows Falls</t>
  </si>
  <si>
    <t>Pittsfield</t>
  </si>
  <si>
    <t>Roxbury</t>
  </si>
  <si>
    <t>South Royalton</t>
  </si>
  <si>
    <t>North Ferrisburgh</t>
  </si>
  <si>
    <t>Salisbury</t>
  </si>
  <si>
    <t>Sheldon</t>
  </si>
  <si>
    <t>Killington</t>
  </si>
  <si>
    <t>S. Burlington</t>
  </si>
  <si>
    <t>S. Londonderry</t>
  </si>
  <si>
    <t>Springfield</t>
  </si>
  <si>
    <t>St. Albans</t>
  </si>
  <si>
    <t>St. Johnsbury</t>
  </si>
  <si>
    <t>Stamford</t>
  </si>
  <si>
    <t>Starksboro</t>
  </si>
  <si>
    <t>Stowe</t>
  </si>
  <si>
    <t>Newbury</t>
  </si>
  <si>
    <t>Townshend</t>
  </si>
  <si>
    <t>Tunbridge</t>
  </si>
  <si>
    <t>Jeffersonville</t>
  </si>
  <si>
    <t>Vernon</t>
  </si>
  <si>
    <t>Warren</t>
  </si>
  <si>
    <t>Waterbury</t>
  </si>
  <si>
    <t>Ascutney</t>
  </si>
  <si>
    <t>West Fairlee</t>
  </si>
  <si>
    <t>Westford</t>
  </si>
  <si>
    <t>Westminster West</t>
  </si>
  <si>
    <t>Chester</t>
  </si>
  <si>
    <t>Jacksonville</t>
  </si>
  <si>
    <t>Weston</t>
  </si>
  <si>
    <t>Bondville</t>
  </si>
  <si>
    <t>Winooski</t>
  </si>
  <si>
    <t>North Troy</t>
  </si>
  <si>
    <t>Woodbury</t>
  </si>
  <si>
    <t>South Hero</t>
  </si>
  <si>
    <t>Census
Population</t>
  </si>
  <si>
    <t>Weeks
Physically
Open</t>
  </si>
  <si>
    <t>Total Hours
Physically
Open</t>
  </si>
  <si>
    <t>Square
Footage</t>
  </si>
  <si>
    <t>Total
Local
Tax</t>
  </si>
  <si>
    <t>Total
State
Grants</t>
  </si>
  <si>
    <t>Total
Federal
Grants</t>
  </si>
  <si>
    <t>Total
Other
Grants</t>
  </si>
  <si>
    <t>Other
Income</t>
  </si>
  <si>
    <t>Total
Income</t>
  </si>
  <si>
    <t>Total
Staff
Expenses</t>
  </si>
  <si>
    <t>Total
Operating
Expenses</t>
  </si>
  <si>
    <t>Total
Audio
Materials</t>
  </si>
  <si>
    <t>Total
Physical
Items</t>
  </si>
  <si>
    <t>eBooks</t>
  </si>
  <si>
    <t>Total
Databases</t>
  </si>
  <si>
    <t>Annual
Visits</t>
  </si>
  <si>
    <t>Reference
Questions</t>
  </si>
  <si>
    <t>Total
Registered
Borrowers</t>
  </si>
  <si>
    <t>WiFi
Sessions</t>
  </si>
  <si>
    <t>Website
Visits</t>
  </si>
  <si>
    <t>Total</t>
  </si>
  <si>
    <t>Total
Programs</t>
  </si>
  <si>
    <t>Total
Librarian
Hours</t>
  </si>
  <si>
    <t>Other
Staff
Hours</t>
  </si>
  <si>
    <t>Total
Paid
Staff
Hours</t>
  </si>
  <si>
    <t>Volunteer
Hours</t>
  </si>
  <si>
    <t>Overview</t>
  </si>
  <si>
    <t>Facilities</t>
  </si>
  <si>
    <t>Operating Income</t>
  </si>
  <si>
    <t>Median</t>
  </si>
  <si>
    <t>Non-
Traditional
Items</t>
  </si>
  <si>
    <t>Tax Divided
by Allotted
Population</t>
  </si>
  <si>
    <t>Borrowers Divided
by Allotted
Population</t>
  </si>
  <si>
    <t>Visits
Divided
by Allotted
Population</t>
  </si>
  <si>
    <t>Total Circ
Divided
by Allotted
Population</t>
  </si>
  <si>
    <t>Total Circ
Divided by Visits</t>
  </si>
  <si>
    <t>Vermont Public Library Survey FY2022</t>
  </si>
  <si>
    <t>Main
Building Year
Renovation or
Addition</t>
  </si>
  <si>
    <t>Main 
Building
Year
Refresh</t>
  </si>
  <si>
    <t>Main Building How Does
Size
Meet Needs</t>
  </si>
  <si>
    <t>Main Building
How Does 
Condition
Meet Needs</t>
  </si>
  <si>
    <t>Total Program, Building, Tech, and Other Expenses</t>
  </si>
  <si>
    <t>eAudio-
books</t>
  </si>
  <si>
    <t>Total Print
Serial
Subscript.</t>
  </si>
  <si>
    <t>Total
Electronic
Circ</t>
  </si>
  <si>
    <t>Database
Usage</t>
  </si>
  <si>
    <t>Total
Physical
Circ</t>
  </si>
  <si>
    <t>Total
Circ</t>
  </si>
  <si>
    <t>Total
Program
Attend.</t>
  </si>
  <si>
    <t>Total Prog Atten. Divided
by Allotted
Population</t>
  </si>
  <si>
    <t>Total
Materials
Expenses</t>
  </si>
  <si>
    <t>Total
Books</t>
  </si>
  <si>
    <t>Total
Videos</t>
  </si>
  <si>
    <t>Average (Mean)</t>
  </si>
  <si>
    <t>Number
of
Staff</t>
  </si>
  <si>
    <t>Main
Building
Year
Built</t>
  </si>
  <si>
    <t>Other
Physical
Items
Circ</t>
  </si>
  <si>
    <t>Public
Computer
Sessions</t>
  </si>
  <si>
    <t>Sort each column by clicking the arrow icon in the column heading. Libraries in light gray did not submit.</t>
  </si>
  <si>
    <t>Total All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</si>
</sst>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numFmt numFmtId="166" formatCode="&quot;$&quot;#,##0.00"/>
  </numFmts>
  <fonts count="16" x14ac:knownFonts="1">
    <font>
      <sz val="11"/>
      <color theme="1"/>
      <name val="Calibri"/>
      <family val="2"/>
      <scheme val="minor"/>
    </font>
    <font>
      <sz val="11"/>
      <name val="Calibri"/>
      <family val="2"/>
    </font>
    <font>
      <b/>
      <sz val="12"/>
      <name val="Calibri"/>
      <family val="2"/>
    </font>
    <font>
      <b/>
      <sz val="11"/>
      <color theme="1"/>
      <name val="Calibri"/>
      <family val="2"/>
      <scheme val="minor"/>
    </font>
    <font>
      <b/>
      <sz val="11"/>
      <name val="Calibri"/>
      <family val="2"/>
    </font>
    <font>
      <b/>
      <sz val="11"/>
      <color theme="0"/>
      <name val="Calibri"/>
      <family val="2"/>
      <scheme val="minor"/>
    </font>
    <font>
      <sz val="11"/>
      <color theme="0"/>
      <name val="Calibri"/>
      <family val="2"/>
      <scheme val="minor"/>
    </font>
    <font>
      <b/>
      <sz val="11"/>
      <color theme="0"/>
      <name val="Calibri"/>
      <family val="2"/>
    </font>
    <font>
      <sz val="10"/>
      <name val="Calibri"/>
      <family val="2"/>
    </font>
    <font>
      <sz val="10"/>
      <color theme="1"/>
      <name val="Calibri"/>
      <family val="2"/>
      <scheme val="minor"/>
    </font>
    <font>
      <b/>
      <sz val="10"/>
      <color theme="1"/>
      <name val="Calibri"/>
      <family val="2"/>
      <scheme val="minor"/>
    </font>
    <font>
      <b/>
      <sz val="10"/>
      <name val="Calibri"/>
      <family val="2"/>
    </font>
    <font>
      <sz val="18"/>
      <name val="Calibri"/>
      <family val="2"/>
    </font>
    <font>
      <sz val="10"/>
      <color theme="0" tint="-0.34998626667073579"/>
      <name val="Calibri"/>
      <family val="2"/>
      <scheme val="minor"/>
    </font>
    <font>
      <sz val="11"/>
      <color theme="1"/>
      <name val="Calibri"/>
      <family val="2"/>
      <scheme val="minor"/>
    </font>
    <font>
      <sz val="10"/>
      <name val="Calibri"/>
      <family val="2"/>
      <scheme val="minor"/>
    </font>
  </fonts>
  <fills count="22">
    <fill>
      <patternFill patternType="none"/>
    </fill>
    <fill>
      <patternFill patternType="gray125"/>
    </fill>
    <fill>
      <patternFill patternType="solid">
        <fgColor rgb="FFE6E6E6"/>
        <bgColor rgb="FFE6E6E6"/>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rgb="FFFFE1E1"/>
        <bgColor indexed="64"/>
      </patternFill>
    </fill>
    <fill>
      <patternFill patternType="solid">
        <fgColor rgb="FFDDEBF7"/>
        <bgColor indexed="64"/>
      </patternFill>
    </fill>
    <fill>
      <patternFill patternType="solid">
        <fgColor rgb="FF2F75B5"/>
        <bgColor indexed="64"/>
      </patternFill>
    </fill>
    <fill>
      <patternFill patternType="solid">
        <fgColor theme="7" tint="0.79998168889431442"/>
        <bgColor indexed="64"/>
      </patternFill>
    </fill>
    <fill>
      <patternFill patternType="solid">
        <fgColor rgb="FFFFF9E5"/>
        <bgColor indexed="64"/>
      </patternFill>
    </fill>
    <fill>
      <patternFill patternType="solid">
        <fgColor rgb="FFBF8F00"/>
        <bgColor indexed="64"/>
      </patternFill>
    </fill>
    <fill>
      <patternFill patternType="solid">
        <fgColor rgb="FFE2EFDA"/>
        <bgColor indexed="64"/>
      </patternFill>
    </fill>
    <fill>
      <patternFill patternType="solid">
        <fgColor rgb="FF375623"/>
        <bgColor indexed="64"/>
      </patternFill>
    </fill>
    <fill>
      <patternFill patternType="solid">
        <fgColor rgb="FFF4E5FF"/>
        <bgColor indexed="64"/>
      </patternFill>
    </fill>
    <fill>
      <patternFill patternType="solid">
        <fgColor rgb="FF7030A0"/>
        <bgColor indexed="64"/>
      </patternFill>
    </fill>
    <fill>
      <patternFill patternType="solid">
        <fgColor rgb="FFFBE2D1"/>
        <bgColor indexed="64"/>
      </patternFill>
    </fill>
    <fill>
      <patternFill patternType="solid">
        <fgColor rgb="FFC65911"/>
        <bgColor indexed="64"/>
      </patternFill>
    </fill>
    <fill>
      <patternFill patternType="solid">
        <fgColor rgb="FF948A54"/>
        <bgColor indexed="64"/>
      </patternFill>
    </fill>
    <fill>
      <patternFill patternType="solid">
        <fgColor rgb="FFEBE9DD"/>
        <bgColor indexed="64"/>
      </patternFill>
    </fill>
  </fills>
  <borders count="7">
    <border>
      <left/>
      <right/>
      <top/>
      <bottom/>
      <diagonal/>
    </border>
    <border>
      <left/>
      <right/>
      <top/>
      <bottom style="medium">
        <color rgb="FF0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right>
      <top style="thin">
        <color theme="0" tint="-0.24994659260841701"/>
      </top>
      <bottom style="thin">
        <color theme="0"/>
      </bottom>
      <diagonal/>
    </border>
    <border>
      <left style="thin">
        <color theme="0"/>
      </left>
      <right style="thin">
        <color theme="0"/>
      </right>
      <top style="thin">
        <color theme="0" tint="-0.24994659260841701"/>
      </top>
      <bottom style="thin">
        <color theme="0"/>
      </bottom>
      <diagonal/>
    </border>
    <border>
      <left style="thin">
        <color theme="0" tint="-0.24994659260841701"/>
      </left>
      <right style="thin">
        <color theme="0"/>
      </right>
      <top style="thin">
        <color theme="0"/>
      </top>
      <bottom style="thin">
        <color theme="0" tint="-0.24994659260841701"/>
      </bottom>
      <diagonal/>
    </border>
    <border>
      <left style="thin">
        <color theme="0"/>
      </left>
      <right style="thin">
        <color theme="0"/>
      </right>
      <top style="thin">
        <color theme="0"/>
      </top>
      <bottom style="thin">
        <color theme="0" tint="-0.24994659260841701"/>
      </bottom>
      <diagonal/>
    </border>
  </borders>
  <cellStyleXfs count="3">
    <xf numFmtId="0" fontId="0" fillId="0" borderId="0"/>
    <xf numFmtId="0" fontId="2" fillId="2" borderId="1">
      <alignment horizontal="left"/>
    </xf>
    <xf numFmtId="0" fontId="14" fillId="0" borderId="0"/>
  </cellStyleXfs>
  <cellXfs count="129">
    <xf numFmtId="0" fontId="0" fillId="0" borderId="0" xfId="0"/>
    <xf numFmtId="0" fontId="12" fillId="0" borderId="0" xfId="2" applyFont="1"/>
    <xf numFmtId="0" fontId="1" fillId="0" borderId="0" xfId="2" applyFont="1"/>
    <xf numFmtId="0" fontId="8" fillId="0" borderId="0" xfId="2" applyFont="1"/>
    <xf numFmtId="0" fontId="14" fillId="0" borderId="2" xfId="2" applyBorder="1"/>
    <xf numFmtId="0" fontId="1" fillId="0" borderId="2" xfId="2" applyFont="1" applyBorder="1"/>
    <xf numFmtId="3" fontId="1" fillId="0" borderId="2" xfId="2" applyNumberFormat="1" applyFont="1" applyBorder="1"/>
    <xf numFmtId="164" fontId="14" fillId="0" borderId="2" xfId="2" applyNumberFormat="1" applyBorder="1"/>
    <xf numFmtId="166" fontId="14" fillId="0" borderId="2" xfId="2" applyNumberFormat="1" applyBorder="1"/>
    <xf numFmtId="2" fontId="1" fillId="0" borderId="2" xfId="2" applyNumberFormat="1" applyFont="1" applyBorder="1"/>
    <xf numFmtId="2" fontId="14" fillId="0" borderId="2" xfId="2" applyNumberFormat="1" applyBorder="1"/>
    <xf numFmtId="3" fontId="14" fillId="0" borderId="2" xfId="2" applyNumberFormat="1" applyBorder="1"/>
    <xf numFmtId="0" fontId="14" fillId="0" borderId="0" xfId="2"/>
    <xf numFmtId="0" fontId="1" fillId="0" borderId="0" xfId="2" applyFont="1" applyAlignment="1">
      <alignment horizontal="left"/>
    </xf>
    <xf numFmtId="0" fontId="1" fillId="7" borderId="0" xfId="2" applyFont="1" applyFill="1"/>
    <xf numFmtId="0" fontId="14" fillId="7" borderId="0" xfId="2" applyFill="1"/>
    <xf numFmtId="0" fontId="4" fillId="7" borderId="0" xfId="2" applyFont="1" applyFill="1"/>
    <xf numFmtId="0" fontId="7" fillId="7" borderId="0" xfId="2" applyFont="1" applyFill="1"/>
    <xf numFmtId="0" fontId="7" fillId="5" borderId="5" xfId="2" applyFont="1" applyFill="1" applyBorder="1" applyAlignment="1">
      <alignment wrapText="1"/>
    </xf>
    <xf numFmtId="0" fontId="7" fillId="5" borderId="6" xfId="2" applyFont="1" applyFill="1" applyBorder="1" applyAlignment="1">
      <alignment wrapText="1"/>
    </xf>
    <xf numFmtId="3" fontId="7" fillId="10" borderId="6" xfId="2" applyNumberFormat="1" applyFont="1" applyFill="1" applyBorder="1" applyAlignment="1">
      <alignment wrapText="1"/>
    </xf>
    <xf numFmtId="0" fontId="7" fillId="6" borderId="6" xfId="2" applyFont="1" applyFill="1" applyBorder="1" applyAlignment="1">
      <alignment wrapText="1"/>
    </xf>
    <xf numFmtId="164" fontId="7" fillId="13" borderId="6" xfId="2" applyNumberFormat="1" applyFont="1" applyFill="1" applyBorder="1" applyAlignment="1">
      <alignment wrapText="1"/>
    </xf>
    <xf numFmtId="166" fontId="7" fillId="13" borderId="6" xfId="2" applyNumberFormat="1" applyFont="1" applyFill="1" applyBorder="1" applyAlignment="1">
      <alignment wrapText="1"/>
    </xf>
    <xf numFmtId="0" fontId="7" fillId="13" borderId="6" xfId="2" applyFont="1" applyFill="1" applyBorder="1" applyAlignment="1">
      <alignment wrapText="1"/>
    </xf>
    <xf numFmtId="164" fontId="7" fillId="15" borderId="6" xfId="2" applyNumberFormat="1" applyFont="1" applyFill="1" applyBorder="1" applyAlignment="1">
      <alignment wrapText="1"/>
    </xf>
    <xf numFmtId="0" fontId="7" fillId="15" borderId="6" xfId="2" applyFont="1" applyFill="1" applyBorder="1" applyAlignment="1">
      <alignment wrapText="1"/>
    </xf>
    <xf numFmtId="0" fontId="7" fillId="17" borderId="6" xfId="2" applyFont="1" applyFill="1" applyBorder="1" applyAlignment="1">
      <alignment wrapText="1"/>
    </xf>
    <xf numFmtId="3" fontId="7" fillId="17" borderId="6" xfId="2" applyNumberFormat="1" applyFont="1" applyFill="1" applyBorder="1" applyAlignment="1">
      <alignment wrapText="1"/>
    </xf>
    <xf numFmtId="3" fontId="7" fillId="17" borderId="6" xfId="2" applyNumberFormat="1" applyFont="1" applyFill="1" applyBorder="1"/>
    <xf numFmtId="0" fontId="7" fillId="19" borderId="6" xfId="2" applyFont="1" applyFill="1" applyBorder="1" applyAlignment="1">
      <alignment wrapText="1"/>
    </xf>
    <xf numFmtId="2" fontId="7" fillId="19" borderId="6" xfId="2" applyNumberFormat="1" applyFont="1" applyFill="1" applyBorder="1" applyAlignment="1">
      <alignment wrapText="1"/>
    </xf>
    <xf numFmtId="3" fontId="7" fillId="19" borderId="6" xfId="2" applyNumberFormat="1" applyFont="1" applyFill="1" applyBorder="1" applyAlignment="1">
      <alignment wrapText="1"/>
    </xf>
    <xf numFmtId="3" fontId="5" fillId="19" borderId="6" xfId="2" applyNumberFormat="1" applyFont="1" applyFill="1" applyBorder="1" applyAlignment="1">
      <alignment wrapText="1"/>
    </xf>
    <xf numFmtId="0" fontId="7" fillId="20" borderId="6" xfId="2" applyFont="1" applyFill="1" applyBorder="1" applyAlignment="1">
      <alignment wrapText="1"/>
    </xf>
    <xf numFmtId="3" fontId="7" fillId="20" borderId="6" xfId="2" applyNumberFormat="1" applyFont="1" applyFill="1" applyBorder="1" applyAlignment="1">
      <alignment wrapText="1"/>
    </xf>
    <xf numFmtId="2" fontId="7" fillId="20" borderId="6" xfId="2" applyNumberFormat="1" applyFont="1" applyFill="1" applyBorder="1" applyAlignment="1">
      <alignment wrapText="1"/>
    </xf>
    <xf numFmtId="0" fontId="3" fillId="3" borderId="0" xfId="2" applyFont="1" applyFill="1"/>
    <xf numFmtId="0" fontId="9" fillId="0" borderId="0" xfId="2" applyFont="1"/>
    <xf numFmtId="3" fontId="8" fillId="8" borderId="2" xfId="2" applyNumberFormat="1" applyFont="1" applyFill="1" applyBorder="1"/>
    <xf numFmtId="1" fontId="8" fillId="8" borderId="2" xfId="2" applyNumberFormat="1" applyFont="1" applyFill="1" applyBorder="1"/>
    <xf numFmtId="0" fontId="8" fillId="8" borderId="2" xfId="2" applyFont="1" applyFill="1" applyBorder="1"/>
    <xf numFmtId="3" fontId="8" fillId="9" borderId="2" xfId="2" applyNumberFormat="1" applyFont="1" applyFill="1" applyBorder="1"/>
    <xf numFmtId="3" fontId="8" fillId="11" borderId="2" xfId="2" applyNumberFormat="1" applyFont="1" applyFill="1" applyBorder="1"/>
    <xf numFmtId="1" fontId="8" fillId="11" borderId="2" xfId="2" applyNumberFormat="1" applyFont="1" applyFill="1" applyBorder="1"/>
    <xf numFmtId="0" fontId="8" fillId="11" borderId="2" xfId="2" applyFont="1" applyFill="1" applyBorder="1"/>
    <xf numFmtId="164" fontId="8" fillId="12" borderId="2" xfId="2" applyNumberFormat="1" applyFont="1" applyFill="1" applyBorder="1"/>
    <xf numFmtId="166" fontId="8" fillId="12" borderId="2" xfId="2" applyNumberFormat="1" applyFont="1" applyFill="1" applyBorder="1"/>
    <xf numFmtId="0" fontId="8" fillId="12" borderId="2" xfId="2" applyFont="1" applyFill="1" applyBorder="1"/>
    <xf numFmtId="164" fontId="8" fillId="14" borderId="2" xfId="2" applyNumberFormat="1" applyFont="1" applyFill="1" applyBorder="1"/>
    <xf numFmtId="165" fontId="8" fillId="14" borderId="2" xfId="2" applyNumberFormat="1" applyFont="1" applyFill="1" applyBorder="1"/>
    <xf numFmtId="0" fontId="8" fillId="14" borderId="2" xfId="2" applyFont="1" applyFill="1" applyBorder="1"/>
    <xf numFmtId="3" fontId="8" fillId="16" borderId="2" xfId="2" applyNumberFormat="1" applyFont="1" applyFill="1" applyBorder="1"/>
    <xf numFmtId="1" fontId="8" fillId="16" borderId="2" xfId="2" applyNumberFormat="1" applyFont="1" applyFill="1" applyBorder="1"/>
    <xf numFmtId="3" fontId="8" fillId="18" borderId="2" xfId="2" applyNumberFormat="1" applyFont="1" applyFill="1" applyBorder="1"/>
    <xf numFmtId="2" fontId="8" fillId="18" borderId="2" xfId="2" applyNumberFormat="1" applyFont="1" applyFill="1" applyBorder="1"/>
    <xf numFmtId="0" fontId="8" fillId="18" borderId="2" xfId="2" applyFont="1" applyFill="1" applyBorder="1"/>
    <xf numFmtId="1" fontId="8" fillId="18" borderId="2" xfId="2" applyNumberFormat="1" applyFont="1" applyFill="1" applyBorder="1"/>
    <xf numFmtId="1" fontId="8" fillId="21" borderId="2" xfId="2" applyNumberFormat="1" applyFont="1" applyFill="1" applyBorder="1"/>
    <xf numFmtId="3" fontId="8" fillId="21" borderId="2" xfId="2" applyNumberFormat="1" applyFont="1" applyFill="1" applyBorder="1"/>
    <xf numFmtId="2" fontId="8" fillId="21" borderId="2" xfId="2" applyNumberFormat="1" applyFont="1" applyFill="1" applyBorder="1"/>
    <xf numFmtId="0" fontId="8" fillId="21" borderId="2" xfId="2" applyFont="1" applyFill="1" applyBorder="1"/>
    <xf numFmtId="3" fontId="9" fillId="16" borderId="2" xfId="2" applyNumberFormat="1" applyFont="1" applyFill="1" applyBorder="1"/>
    <xf numFmtId="0" fontId="8" fillId="16" borderId="2" xfId="2" applyFont="1" applyFill="1" applyBorder="1"/>
    <xf numFmtId="0" fontId="13" fillId="0" borderId="0" xfId="2" applyFont="1"/>
    <xf numFmtId="0" fontId="9" fillId="8" borderId="2" xfId="2" applyFont="1" applyFill="1" applyBorder="1"/>
    <xf numFmtId="164" fontId="9" fillId="12" borderId="2" xfId="2" applyNumberFormat="1" applyFont="1" applyFill="1" applyBorder="1"/>
    <xf numFmtId="166" fontId="9" fillId="12" borderId="2" xfId="2" applyNumberFormat="1" applyFont="1" applyFill="1" applyBorder="1"/>
    <xf numFmtId="164" fontId="9" fillId="14" borderId="2" xfId="2" applyNumberFormat="1" applyFont="1" applyFill="1" applyBorder="1"/>
    <xf numFmtId="0" fontId="9" fillId="18" borderId="2" xfId="2" applyFont="1" applyFill="1" applyBorder="1"/>
    <xf numFmtId="2" fontId="9" fillId="18" borderId="2" xfId="2" applyNumberFormat="1" applyFont="1" applyFill="1" applyBorder="1"/>
    <xf numFmtId="3" fontId="9" fillId="18" borderId="2" xfId="2" applyNumberFormat="1" applyFont="1" applyFill="1" applyBorder="1"/>
    <xf numFmtId="0" fontId="11" fillId="0" borderId="0" xfId="2" applyFont="1"/>
    <xf numFmtId="0" fontId="10" fillId="0" borderId="0" xfId="2" applyFont="1"/>
    <xf numFmtId="3" fontId="10" fillId="8" borderId="2" xfId="2" applyNumberFormat="1" applyFont="1" applyFill="1" applyBorder="1"/>
    <xf numFmtId="3" fontId="11" fillId="9" borderId="2" xfId="2" applyNumberFormat="1" applyFont="1" applyFill="1" applyBorder="1"/>
    <xf numFmtId="3" fontId="11" fillId="11" borderId="2" xfId="2" applyNumberFormat="1" applyFont="1" applyFill="1" applyBorder="1"/>
    <xf numFmtId="164" fontId="10" fillId="12" borderId="2" xfId="2" applyNumberFormat="1" applyFont="1" applyFill="1" applyBorder="1"/>
    <xf numFmtId="166" fontId="10" fillId="12" borderId="2" xfId="2" applyNumberFormat="1" applyFont="1" applyFill="1" applyBorder="1"/>
    <xf numFmtId="164" fontId="10" fillId="14" borderId="2" xfId="2" applyNumberFormat="1" applyFont="1" applyFill="1" applyBorder="1"/>
    <xf numFmtId="3" fontId="11" fillId="16" borderId="2" xfId="2" applyNumberFormat="1" applyFont="1" applyFill="1" applyBorder="1"/>
    <xf numFmtId="3" fontId="11" fillId="18" borderId="2" xfId="2" applyNumberFormat="1" applyFont="1" applyFill="1" applyBorder="1"/>
    <xf numFmtId="2" fontId="11" fillId="18" borderId="2" xfId="2" applyNumberFormat="1" applyFont="1" applyFill="1" applyBorder="1"/>
    <xf numFmtId="3" fontId="11" fillId="21" borderId="2" xfId="2" applyNumberFormat="1" applyFont="1" applyFill="1" applyBorder="1"/>
    <xf numFmtId="2" fontId="11" fillId="21" borderId="2" xfId="2" applyNumberFormat="1" applyFont="1" applyFill="1" applyBorder="1"/>
    <xf numFmtId="0" fontId="11" fillId="11" borderId="2" xfId="2" applyFont="1" applyFill="1" applyBorder="1"/>
    <xf numFmtId="1" fontId="11" fillId="11" borderId="2" xfId="2" applyNumberFormat="1" applyFont="1" applyFill="1" applyBorder="1"/>
    <xf numFmtId="4" fontId="11" fillId="18" borderId="2" xfId="2" applyNumberFormat="1" applyFont="1" applyFill="1" applyBorder="1"/>
    <xf numFmtId="0" fontId="10" fillId="4" borderId="0" xfId="2" applyFont="1" applyFill="1"/>
    <xf numFmtId="0" fontId="10" fillId="8" borderId="2" xfId="2" applyFont="1" applyFill="1" applyBorder="1"/>
    <xf numFmtId="0" fontId="11" fillId="8" borderId="2" xfId="2" applyFont="1" applyFill="1" applyBorder="1"/>
    <xf numFmtId="0" fontId="11" fillId="12" borderId="2" xfId="2" applyFont="1" applyFill="1" applyBorder="1"/>
    <xf numFmtId="0" fontId="11" fillId="14" borderId="2" xfId="2" applyFont="1" applyFill="1" applyBorder="1"/>
    <xf numFmtId="0" fontId="11" fillId="16" borderId="2" xfId="2" applyFont="1" applyFill="1" applyBorder="1"/>
    <xf numFmtId="0" fontId="11" fillId="18" borderId="2" xfId="2" applyFont="1" applyFill="1" applyBorder="1"/>
    <xf numFmtId="0" fontId="10" fillId="18" borderId="2" xfId="2" applyFont="1" applyFill="1" applyBorder="1"/>
    <xf numFmtId="2" fontId="10" fillId="18" borderId="2" xfId="2" applyNumberFormat="1" applyFont="1" applyFill="1" applyBorder="1"/>
    <xf numFmtId="3" fontId="10" fillId="18" borderId="2" xfId="2" applyNumberFormat="1" applyFont="1" applyFill="1" applyBorder="1"/>
    <xf numFmtId="0" fontId="11" fillId="21" borderId="2" xfId="2" applyFont="1" applyFill="1" applyBorder="1"/>
    <xf numFmtId="0" fontId="14" fillId="8" borderId="2" xfId="2" applyFill="1" applyBorder="1"/>
    <xf numFmtId="0" fontId="1" fillId="8" borderId="2" xfId="2" applyFont="1" applyFill="1" applyBorder="1"/>
    <xf numFmtId="3" fontId="1" fillId="9" borderId="2" xfId="2" applyNumberFormat="1" applyFont="1" applyFill="1" applyBorder="1"/>
    <xf numFmtId="0" fontId="1" fillId="11" borderId="2" xfId="2" applyFont="1" applyFill="1" applyBorder="1"/>
    <xf numFmtId="164" fontId="14" fillId="12" borderId="2" xfId="2" applyNumberFormat="1" applyFill="1" applyBorder="1"/>
    <xf numFmtId="166" fontId="14" fillId="12" borderId="2" xfId="2" applyNumberFormat="1" applyFill="1" applyBorder="1"/>
    <xf numFmtId="0" fontId="1" fillId="12" borderId="2" xfId="2" applyFont="1" applyFill="1" applyBorder="1"/>
    <xf numFmtId="164" fontId="14" fillId="14" borderId="2" xfId="2" applyNumberFormat="1" applyFill="1" applyBorder="1"/>
    <xf numFmtId="0" fontId="1" fillId="14" borderId="2" xfId="2" applyFont="1" applyFill="1" applyBorder="1"/>
    <xf numFmtId="0" fontId="1" fillId="16" borderId="2" xfId="2" applyFont="1" applyFill="1" applyBorder="1"/>
    <xf numFmtId="3" fontId="1" fillId="16" borderId="2" xfId="2" applyNumberFormat="1" applyFont="1" applyFill="1" applyBorder="1"/>
    <xf numFmtId="0" fontId="1" fillId="18" borderId="2" xfId="2" applyFont="1" applyFill="1" applyBorder="1"/>
    <xf numFmtId="2" fontId="1" fillId="18" borderId="2" xfId="2" applyNumberFormat="1" applyFont="1" applyFill="1" applyBorder="1"/>
    <xf numFmtId="0" fontId="14" fillId="18" borderId="2" xfId="2" applyFill="1" applyBorder="1"/>
    <xf numFmtId="2" fontId="14" fillId="18" borderId="2" xfId="2" applyNumberFormat="1" applyFill="1" applyBorder="1"/>
    <xf numFmtId="3" fontId="14" fillId="18" borderId="2" xfId="2" applyNumberFormat="1" applyFill="1" applyBorder="1"/>
    <xf numFmtId="0" fontId="1" fillId="21" borderId="2" xfId="2" applyFont="1" applyFill="1" applyBorder="1"/>
    <xf numFmtId="3" fontId="1" fillId="21" borderId="2" xfId="2" applyNumberFormat="1" applyFont="1" applyFill="1" applyBorder="1"/>
    <xf numFmtId="2" fontId="1" fillId="21" borderId="2" xfId="2" applyNumberFormat="1" applyFont="1" applyFill="1" applyBorder="1"/>
    <xf numFmtId="164" fontId="15" fillId="12" borderId="2" xfId="2" applyNumberFormat="1" applyFont="1" applyFill="1" applyBorder="1"/>
    <xf numFmtId="164" fontId="8" fillId="12" borderId="0" xfId="2" applyNumberFormat="1" applyFont="1" applyFill="1"/>
    <xf numFmtId="0" fontId="7" fillId="17" borderId="4" xfId="2" applyFont="1" applyFill="1" applyBorder="1" applyAlignment="1">
      <alignment horizontal="center"/>
    </xf>
    <xf numFmtId="0" fontId="7" fillId="19" borderId="4" xfId="2" applyFont="1" applyFill="1" applyBorder="1" applyAlignment="1">
      <alignment horizontal="center"/>
    </xf>
    <xf numFmtId="0" fontId="7" fillId="20" borderId="4" xfId="2" applyFont="1" applyFill="1" applyBorder="1" applyAlignment="1">
      <alignment horizontal="center"/>
    </xf>
    <xf numFmtId="0" fontId="5" fillId="5" borderId="3" xfId="2" applyFont="1" applyFill="1" applyBorder="1" applyAlignment="1">
      <alignment horizontal="center"/>
    </xf>
    <xf numFmtId="0" fontId="6" fillId="5" borderId="4" xfId="2" applyFont="1" applyFill="1" applyBorder="1" applyAlignment="1">
      <alignment horizontal="center"/>
    </xf>
    <xf numFmtId="3" fontId="7" fillId="10" borderId="4" xfId="2" applyNumberFormat="1" applyFont="1" applyFill="1" applyBorder="1" applyAlignment="1">
      <alignment horizontal="center"/>
    </xf>
    <xf numFmtId="0" fontId="7" fillId="6" borderId="4" xfId="2" applyFont="1" applyFill="1" applyBorder="1" applyAlignment="1">
      <alignment horizontal="center"/>
    </xf>
    <xf numFmtId="164" fontId="5" fillId="13" borderId="4" xfId="2" applyNumberFormat="1" applyFont="1" applyFill="1" applyBorder="1" applyAlignment="1">
      <alignment horizontal="center"/>
    </xf>
    <xf numFmtId="164" fontId="5" fillId="15" borderId="4" xfId="2" applyNumberFormat="1" applyFont="1" applyFill="1" applyBorder="1" applyAlignment="1">
      <alignment horizontal="center"/>
    </xf>
  </cellXfs>
  <cellStyles count="3">
    <cellStyle name="Normal" xfId="0" builtinId="0"/>
    <cellStyle name="Normal 3" xfId="2" xr:uid="{6D641861-C4AC-4C3D-921D-33144F4079A4}"/>
    <cellStyle name="Style0" xfId="1" xr:uid="{615199AE-2FE4-4375-AD2C-CC9577FF0809}"/>
  </cellStyles>
  <dxfs count="0"/>
  <tableStyles count="0" defaultTableStyle="TableStyleMedium9" defaultPivotStyle="PivotStyleLight16"/>
  <colors>
    <mruColors>
      <color rgb="FFFFF9E5"/>
      <color rgb="FF948A54"/>
      <color rgb="FFEBE9DD"/>
      <color rgb="FF806000"/>
      <color rgb="FFC65911"/>
      <color rgb="FFFBE2D1"/>
      <color rgb="FF7030A0"/>
      <color rgb="FFF4E5FF"/>
      <color rgb="FFFFECC9"/>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1</xdr:rowOff>
    </xdr:from>
    <xdr:to>
      <xdr:col>17</xdr:col>
      <xdr:colOff>9525</xdr:colOff>
      <xdr:row>31</xdr:row>
      <xdr:rowOff>19051</xdr:rowOff>
    </xdr:to>
    <xdr:sp macro="" textlink="">
      <xdr:nvSpPr>
        <xdr:cNvPr id="2" name="TextBox 1">
          <a:extLst>
            <a:ext uri="{FF2B5EF4-FFF2-40B4-BE49-F238E27FC236}">
              <a16:creationId xmlns:a16="http://schemas.microsoft.com/office/drawing/2014/main" id="{21EC3CA8-9174-4A29-F251-AF69C2221CF3}"/>
            </a:ext>
          </a:extLst>
        </xdr:cNvPr>
        <xdr:cNvSpPr txBox="1"/>
      </xdr:nvSpPr>
      <xdr:spPr>
        <a:xfrm>
          <a:off x="600075" y="190501"/>
          <a:ext cx="9772650" cy="57340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2022 Vermont</a:t>
          </a:r>
          <a:r>
            <a:rPr lang="en-US" sz="1400" b="1" baseline="0"/>
            <a:t> Public Library Annual Report</a:t>
          </a:r>
        </a:p>
        <a:p>
          <a:r>
            <a:rPr lang="en-US" sz="1100" b="0"/>
            <a:t>This</a:t>
          </a:r>
          <a:r>
            <a:rPr lang="en-US" sz="1100" b="0" baseline="0"/>
            <a:t> spreadsheet shows data from the 2022 Vermont Public Library Annual Report. The report was collected in January-March of 2023, and includes submissions from 154 public libraries.</a:t>
          </a:r>
          <a:br>
            <a:rPr lang="en-US" sz="1100" b="0" baseline="0"/>
          </a:br>
          <a:endParaRPr lang="en-US" sz="1100" b="0" baseline="0"/>
        </a:p>
        <a:p>
          <a:r>
            <a:rPr lang="en-US"/>
            <a:t>The annual report provides a broad statistical summary of a year in the life of a public library, from visitation and programming, to finances and staffing, to circulation and holdings (both physical and digital). The report is submitted each year by every public library, and is used by our department as well as IMLS to help plan for the future, and to document the significance of libraries throughout the nation.</a:t>
          </a:r>
          <a:endParaRPr lang="en-US" sz="1100" b="0" baseline="0"/>
        </a:p>
        <a:p>
          <a:endParaRPr lang="en-US" sz="1100" b="0" baseline="0"/>
        </a:p>
        <a:p>
          <a:r>
            <a:rPr lang="en-US" sz="1100" b="1" baseline="0"/>
            <a:t>Spreadsheet Tabs (switch between them at the bottom of the page)</a:t>
          </a:r>
        </a:p>
        <a:p>
          <a:pPr marL="171450" indent="-171450">
            <a:buFont typeface="Arial" panose="020B0604020202020204" pitchFamily="34" charset="0"/>
            <a:buChar char="•"/>
          </a:pPr>
          <a:r>
            <a:rPr lang="en-US" sz="1100" b="0" baseline="0"/>
            <a:t>Introduction</a:t>
          </a:r>
        </a:p>
        <a:p>
          <a:pPr marL="171450" indent="-171450">
            <a:buFont typeface="Arial" panose="020B0604020202020204" pitchFamily="34" charset="0"/>
            <a:buChar char="•"/>
          </a:pPr>
          <a:r>
            <a:rPr lang="en-US" sz="1100" b="0" baseline="0"/>
            <a:t>All Libraries</a:t>
          </a:r>
        </a:p>
        <a:p>
          <a:pPr marL="171450" indent="-171450">
            <a:buFont typeface="Arial" panose="020B0604020202020204" pitchFamily="34" charset="0"/>
            <a:buChar char="•"/>
          </a:pPr>
          <a:r>
            <a:rPr lang="en-US" sz="1100" b="0" baseline="0"/>
            <a:t>Libraries Broken Down by Population (Under 1,000; 1,000-2,500; 2,500-5,000; 5000+)</a:t>
          </a:r>
        </a:p>
        <a:p>
          <a:pPr marL="171450" indent="-171450">
            <a:buFont typeface="Arial" panose="020B0604020202020204" pitchFamily="34" charset="0"/>
            <a:buChar char="•"/>
          </a:pPr>
          <a:r>
            <a:rPr lang="en-US" sz="1100" b="0" baseline="0"/>
            <a:t>Libraries Broken Down by Incorporated and Municipal</a:t>
          </a:r>
        </a:p>
        <a:p>
          <a:endParaRPr lang="en-US" sz="1100" b="1" baseline="0"/>
        </a:p>
        <a:p>
          <a:r>
            <a:rPr lang="en-US" sz="1100" b="1" baseline="0"/>
            <a:t>Sections of the Report</a:t>
          </a:r>
        </a:p>
        <a:p>
          <a:pPr marL="171450" indent="-171450">
            <a:buFont typeface="Arial" panose="020B0604020202020204" pitchFamily="34" charset="0"/>
            <a:buChar char="•"/>
          </a:pPr>
          <a:r>
            <a:rPr lang="en-US" sz="1100" b="0" baseline="0"/>
            <a:t>Overview/Contact Information</a:t>
          </a:r>
        </a:p>
        <a:p>
          <a:pPr marL="171450" indent="-171450">
            <a:buFont typeface="Arial" panose="020B0604020202020204" pitchFamily="34" charset="0"/>
            <a:buChar char="•"/>
          </a:pPr>
          <a:r>
            <a:rPr lang="en-US" sz="1100" b="0" baseline="0"/>
            <a:t>Staffing</a:t>
          </a:r>
        </a:p>
        <a:p>
          <a:pPr marL="171450" indent="-171450">
            <a:buFont typeface="Arial" panose="020B0604020202020204" pitchFamily="34" charset="0"/>
            <a:buChar char="•"/>
          </a:pPr>
          <a:r>
            <a:rPr lang="en-US" sz="1100" b="0" baseline="0"/>
            <a:t>Facilities</a:t>
          </a:r>
        </a:p>
        <a:p>
          <a:pPr marL="171450" indent="-171450">
            <a:buFont typeface="Arial" panose="020B0604020202020204" pitchFamily="34" charset="0"/>
            <a:buChar char="•"/>
          </a:pPr>
          <a:r>
            <a:rPr lang="en-US" sz="1100" b="0" baseline="0"/>
            <a:t>Operating Income</a:t>
          </a:r>
        </a:p>
        <a:p>
          <a:pPr marL="171450" indent="-171450">
            <a:buFont typeface="Arial" panose="020B0604020202020204" pitchFamily="34" charset="0"/>
            <a:buChar char="•"/>
          </a:pPr>
          <a:r>
            <a:rPr lang="en-US" sz="1100" b="0" baseline="0"/>
            <a:t>Expenditures</a:t>
          </a:r>
        </a:p>
        <a:p>
          <a:pPr marL="171450" indent="-171450">
            <a:buFont typeface="Arial" panose="020B0604020202020204" pitchFamily="34" charset="0"/>
            <a:buChar char="•"/>
          </a:pPr>
          <a:r>
            <a:rPr lang="en-US" sz="1100" b="0" baseline="0"/>
            <a:t>Capital Revenue/Expenses</a:t>
          </a:r>
        </a:p>
        <a:p>
          <a:pPr marL="171450" indent="-171450">
            <a:buFont typeface="Arial" panose="020B0604020202020204" pitchFamily="34" charset="0"/>
            <a:buChar char="•"/>
          </a:pPr>
          <a:r>
            <a:rPr lang="en-US" sz="1100" b="0" baseline="0"/>
            <a:t>Holdings</a:t>
          </a:r>
        </a:p>
        <a:p>
          <a:pPr marL="171450" indent="-171450">
            <a:buFont typeface="Arial" panose="020B0604020202020204" pitchFamily="34" charset="0"/>
            <a:buChar char="•"/>
          </a:pPr>
          <a:r>
            <a:rPr lang="en-US" sz="1100" b="0" baseline="0"/>
            <a:t>Services</a:t>
          </a:r>
        </a:p>
        <a:p>
          <a:pPr marL="171450" indent="-171450">
            <a:buFont typeface="Arial" panose="020B0604020202020204" pitchFamily="34" charset="0"/>
            <a:buChar char="•"/>
          </a:pPr>
          <a:r>
            <a:rPr lang="en-US" sz="1100" b="0" baseline="0"/>
            <a:t>Programming</a:t>
          </a:r>
        </a:p>
        <a:p>
          <a:endParaRPr lang="en-US" sz="1100" b="0"/>
        </a:p>
        <a:p>
          <a:r>
            <a:rPr lang="en-US" sz="1100" b="1"/>
            <a:t>Things to Note</a:t>
          </a:r>
        </a:p>
        <a:p>
          <a:pPr marL="171450" indent="-171450">
            <a:buFont typeface="Arial" panose="020B0604020202020204" pitchFamily="34" charset="0"/>
            <a:buChar char="•"/>
          </a:pPr>
          <a:r>
            <a:rPr lang="en-US" sz="1100" b="0"/>
            <a:t>Actual reporting periods vary based on the libraries fiscal year,</a:t>
          </a:r>
          <a:r>
            <a:rPr lang="en-US" sz="1100" b="0" baseline="0"/>
            <a:t> which can include Jan-Dec 2021, July 2021-June 2022, and Jan-Dec 2022, among others.</a:t>
          </a:r>
          <a:endParaRPr lang="en-US" sz="1100" b="0"/>
        </a:p>
        <a:p>
          <a:pPr marL="171450" indent="-171450">
            <a:buFont typeface="Arial" panose="020B0604020202020204" pitchFamily="34" charset="0"/>
            <a:buChar char="•"/>
          </a:pPr>
          <a:r>
            <a:rPr lang="en-US" sz="1100" b="0"/>
            <a:t>Population</a:t>
          </a:r>
          <a:r>
            <a:rPr lang="en-US" sz="1100" b="0" baseline="0"/>
            <a:t> figures are calculated by VTLIB, using a very specific approach. </a:t>
          </a:r>
          <a:r>
            <a:rPr lang="en-US" sz="1100" b="0" baseline="0">
              <a:solidFill>
                <a:schemeClr val="dk1"/>
              </a:solidFill>
              <a:effectLst/>
              <a:latin typeface="+mn-lt"/>
              <a:ea typeface="+mn-ea"/>
              <a:cs typeface="+mn-cs"/>
            </a:rPr>
            <a:t>We have included several columns that divide a figure (like tax support) by population to give a sort of rough per capita figure. These numbers should only be taken as a starting point, as they often include multiple towns who each contribute different tax amounts. You can find out more about our approach here - </a:t>
          </a:r>
          <a:r>
            <a:rPr lang="en-US" sz="1100" b="0" baseline="0"/>
            <a:t>https://libraries.vermont.gov/services/news/annualreport/population </a:t>
          </a:r>
        </a:p>
        <a:p>
          <a:pPr marL="171450" indent="-171450">
            <a:buFont typeface="Arial" panose="020B0604020202020204" pitchFamily="34" charset="0"/>
            <a:buChar char="•"/>
          </a:pPr>
          <a:r>
            <a:rPr lang="en-US" sz="1100" b="0" baseline="0"/>
            <a:t>Totals, averages (means), and medians are included at the bottom of the sheet, as well as counts for multiple choice questions. Because Vermont has many more small libraries than large ones, the median may be a more instructive number than the mean.</a:t>
          </a:r>
          <a:endParaRPr lang="en-US" sz="1100" b="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396DD-35C0-46FC-B2F4-A11CEBA56A24}">
  <dimension ref="A1"/>
  <sheetViews>
    <sheetView tabSelected="1" workbookViewId="0">
      <selection activeCell="B27" sqref="B27"/>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20DEB-2DF8-4F99-AA40-FCAAD40A1A11}">
  <dimension ref="A1:BE169"/>
  <sheetViews>
    <sheetView workbookViewId="0">
      <pane xSplit="1" ySplit="4" topLeftCell="B5" activePane="bottomRight" state="frozen"/>
      <selection pane="topRight" activeCell="I1" sqref="I1"/>
      <selection pane="bottomLeft" activeCell="A2" sqref="A2"/>
      <selection pane="bottomRight" activeCell="A5" sqref="A5"/>
    </sheetView>
  </sheetViews>
  <sheetFormatPr defaultColWidth="9.140625" defaultRowHeight="15" x14ac:dyDescent="0.25"/>
  <cols>
    <col min="1" max="1" width="27.7109375" style="2" customWidth="1"/>
    <col min="2" max="2" width="21.85546875" style="12" customWidth="1"/>
    <col min="3" max="3" width="13.7109375" style="12" customWidth="1"/>
    <col min="4" max="4" width="27.7109375" style="2" customWidth="1"/>
    <col min="5" max="5" width="13.5703125" style="99" customWidth="1"/>
    <col min="6" max="6" width="11.28515625" style="100" customWidth="1"/>
    <col min="7" max="7" width="10.7109375" style="100" customWidth="1"/>
    <col min="8" max="8" width="10" style="101" customWidth="1"/>
    <col min="9" max="9" width="8.42578125" style="101" bestFit="1" customWidth="1"/>
    <col min="10" max="10" width="9.42578125" style="101" customWidth="1"/>
    <col min="11" max="11" width="11.140625" style="101" customWidth="1"/>
    <col min="12" max="12" width="9.28515625" style="101" customWidth="1"/>
    <col min="13" max="13" width="11.42578125" style="102" customWidth="1"/>
    <col min="14" max="14" width="10.5703125" style="102" bestFit="1" customWidth="1"/>
    <col min="15" max="15" width="13.5703125" style="102" bestFit="1" customWidth="1"/>
    <col min="16" max="16" width="10.42578125" style="102" customWidth="1"/>
    <col min="17" max="17" width="15.28515625" style="102" bestFit="1" customWidth="1"/>
    <col min="18" max="18" width="15.7109375" style="102" bestFit="1" customWidth="1"/>
    <col min="19" max="19" width="10.85546875" style="103" bestFit="1" customWidth="1"/>
    <col min="20" max="20" width="13.5703125" style="104" customWidth="1"/>
    <col min="21" max="21" width="8.85546875" style="103" customWidth="1"/>
    <col min="22" max="22" width="10" style="103" bestFit="1" customWidth="1"/>
    <col min="23" max="23" width="9" style="105" customWidth="1"/>
    <col min="24" max="24" width="9.85546875" style="105" customWidth="1"/>
    <col min="25" max="25" width="11.85546875" style="103" customWidth="1"/>
    <col min="26" max="26" width="11.5703125" style="103" customWidth="1"/>
    <col min="27" max="27" width="11.7109375" style="106" bestFit="1" customWidth="1"/>
    <col min="28" max="28" width="11.5703125" style="106" bestFit="1" customWidth="1"/>
    <col min="29" max="29" width="15" style="107" customWidth="1"/>
    <col min="30" max="30" width="12.5703125" style="106" customWidth="1"/>
    <col min="31" max="31" width="12.28515625" style="108" customWidth="1"/>
    <col min="32" max="32" width="11.85546875" style="108" customWidth="1"/>
    <col min="33" max="33" width="11.7109375" style="108" customWidth="1"/>
    <col min="34" max="34" width="11.5703125" style="108" customWidth="1"/>
    <col min="35" max="35" width="9.42578125" style="109" customWidth="1"/>
    <col min="36" max="36" width="10.28515625" style="109" customWidth="1"/>
    <col min="37" max="37" width="11" style="109" customWidth="1"/>
    <col min="38" max="38" width="12.28515625" style="108" customWidth="1"/>
    <col min="39" max="39" width="12.5703125" style="108" customWidth="1"/>
    <col min="40" max="40" width="12.7109375" style="110" customWidth="1"/>
    <col min="41" max="41" width="12.7109375" style="111" customWidth="1"/>
    <col min="42" max="42" width="8.85546875" style="112" customWidth="1"/>
    <col min="43" max="43" width="13.5703125" style="113" customWidth="1"/>
    <col min="44" max="44" width="12.140625" style="114" customWidth="1"/>
    <col min="45" max="45" width="11.140625" style="110" customWidth="1"/>
    <col min="46" max="46" width="11.42578125" style="110" customWidth="1"/>
    <col min="47" max="47" width="9.42578125" style="110" customWidth="1"/>
    <col min="48" max="48" width="10.140625" style="110" customWidth="1"/>
    <col min="49" max="49" width="8.7109375" style="110" customWidth="1"/>
    <col min="50" max="51" width="12.85546875" style="111" customWidth="1"/>
    <col min="52" max="53" width="11.28515625" style="114" customWidth="1"/>
    <col min="54" max="54" width="9.140625" style="114" customWidth="1"/>
    <col min="55" max="55" width="11.5703125" style="115" bestFit="1" customWidth="1"/>
    <col min="56" max="56" width="11.28515625" style="116" bestFit="1" customWidth="1"/>
    <col min="57" max="57" width="14.28515625" style="117" customWidth="1"/>
    <col min="58" max="16384" width="9.140625" style="12"/>
  </cols>
  <sheetData>
    <row r="1" spans="1:57" ht="23.25" x14ac:dyDescent="0.35">
      <c r="A1" s="1" t="s">
        <v>354</v>
      </c>
      <c r="B1" s="2"/>
      <c r="C1" s="3"/>
      <c r="E1" s="4"/>
      <c r="F1" s="5"/>
      <c r="G1" s="5"/>
      <c r="H1" s="6"/>
      <c r="I1" s="6"/>
      <c r="J1" s="6"/>
      <c r="K1" s="6"/>
      <c r="L1" s="6"/>
      <c r="M1" s="5"/>
      <c r="N1" s="5"/>
      <c r="O1" s="5"/>
      <c r="P1" s="5"/>
      <c r="Q1" s="5"/>
      <c r="R1" s="5"/>
      <c r="S1" s="7"/>
      <c r="T1" s="8"/>
      <c r="U1" s="7"/>
      <c r="V1" s="7"/>
      <c r="W1" s="5"/>
      <c r="X1" s="5"/>
      <c r="Y1" s="7"/>
      <c r="Z1" s="7"/>
      <c r="AA1" s="7"/>
      <c r="AB1" s="7"/>
      <c r="AC1" s="5"/>
      <c r="AD1" s="7"/>
      <c r="AE1" s="5"/>
      <c r="AF1" s="5"/>
      <c r="AG1" s="5"/>
      <c r="AH1" s="5"/>
      <c r="AI1" s="6"/>
      <c r="AJ1" s="6"/>
      <c r="AK1" s="6"/>
      <c r="AL1" s="5"/>
      <c r="AM1" s="5"/>
      <c r="AN1" s="5"/>
      <c r="AO1" s="9"/>
      <c r="AP1" s="4"/>
      <c r="AQ1" s="10"/>
      <c r="AR1" s="11"/>
      <c r="AS1" s="5"/>
      <c r="AT1" s="5"/>
      <c r="AU1" s="5"/>
      <c r="AV1" s="5"/>
      <c r="AW1" s="5"/>
      <c r="AX1" s="9"/>
      <c r="AY1" s="9"/>
      <c r="AZ1" s="11"/>
      <c r="BA1" s="11"/>
      <c r="BB1" s="11"/>
      <c r="BC1" s="5"/>
      <c r="BD1" s="6"/>
      <c r="BE1" s="9"/>
    </row>
    <row r="2" spans="1:57" x14ac:dyDescent="0.25">
      <c r="A2" s="13" t="s">
        <v>376</v>
      </c>
      <c r="B2" s="13"/>
      <c r="C2" s="13"/>
      <c r="E2" s="4"/>
      <c r="F2" s="5"/>
      <c r="G2" s="5"/>
      <c r="H2" s="6"/>
      <c r="I2" s="6"/>
      <c r="J2" s="6"/>
      <c r="K2" s="6"/>
      <c r="L2" s="6"/>
      <c r="M2" s="5"/>
      <c r="N2" s="5"/>
      <c r="O2" s="5"/>
      <c r="P2" s="5"/>
      <c r="Q2" s="5"/>
      <c r="R2" s="5"/>
      <c r="S2" s="7"/>
      <c r="T2" s="8"/>
      <c r="U2" s="7"/>
      <c r="V2" s="7"/>
      <c r="W2" s="5"/>
      <c r="X2" s="5"/>
      <c r="Y2" s="7"/>
      <c r="Z2" s="7"/>
      <c r="AA2" s="7"/>
      <c r="AB2" s="7"/>
      <c r="AC2" s="5"/>
      <c r="AD2" s="7"/>
      <c r="AE2" s="5"/>
      <c r="AF2" s="5"/>
      <c r="AG2" s="5"/>
      <c r="AH2" s="5"/>
      <c r="AI2" s="6"/>
      <c r="AJ2" s="6"/>
      <c r="AK2" s="6"/>
      <c r="AL2" s="5"/>
      <c r="AM2" s="5"/>
      <c r="AN2" s="5"/>
      <c r="AO2" s="9"/>
      <c r="AP2" s="4"/>
      <c r="AQ2" s="10"/>
      <c r="AR2" s="11"/>
      <c r="AS2" s="5"/>
      <c r="AT2" s="5"/>
      <c r="AU2" s="5"/>
      <c r="AV2" s="5"/>
      <c r="AW2" s="5"/>
      <c r="AX2" s="9"/>
      <c r="AY2" s="9"/>
      <c r="AZ2" s="11"/>
      <c r="BA2" s="11"/>
      <c r="BB2" s="11"/>
      <c r="BC2" s="5"/>
      <c r="BD2" s="6"/>
      <c r="BE2" s="9"/>
    </row>
    <row r="3" spans="1:57" x14ac:dyDescent="0.25">
      <c r="A3" s="14"/>
      <c r="B3" s="15"/>
      <c r="C3" s="15"/>
      <c r="D3" s="16"/>
      <c r="E3" s="123" t="s">
        <v>344</v>
      </c>
      <c r="F3" s="124"/>
      <c r="G3" s="124"/>
      <c r="H3" s="125"/>
      <c r="I3" s="125"/>
      <c r="J3" s="125"/>
      <c r="K3" s="125"/>
      <c r="L3" s="125"/>
      <c r="M3" s="126" t="s">
        <v>345</v>
      </c>
      <c r="N3" s="126"/>
      <c r="O3" s="126"/>
      <c r="P3" s="126"/>
      <c r="Q3" s="126"/>
      <c r="R3" s="126"/>
      <c r="S3" s="127" t="s">
        <v>346</v>
      </c>
      <c r="T3" s="127"/>
      <c r="U3" s="127"/>
      <c r="V3" s="127"/>
      <c r="W3" s="127"/>
      <c r="X3" s="127"/>
      <c r="Y3" s="127"/>
      <c r="Z3" s="127"/>
      <c r="AA3" s="128"/>
      <c r="AB3" s="128"/>
      <c r="AC3" s="128"/>
      <c r="AD3" s="128"/>
      <c r="AE3" s="120"/>
      <c r="AF3" s="120"/>
      <c r="AG3" s="120"/>
      <c r="AH3" s="120"/>
      <c r="AI3" s="120"/>
      <c r="AJ3" s="120"/>
      <c r="AK3" s="120"/>
      <c r="AL3" s="120"/>
      <c r="AM3" s="120"/>
      <c r="AN3" s="121"/>
      <c r="AO3" s="121"/>
      <c r="AP3" s="121"/>
      <c r="AQ3" s="121"/>
      <c r="AR3" s="121"/>
      <c r="AS3" s="121"/>
      <c r="AT3" s="121"/>
      <c r="AU3" s="121"/>
      <c r="AV3" s="121"/>
      <c r="AW3" s="121"/>
      <c r="AX3" s="121"/>
      <c r="AY3" s="121"/>
      <c r="AZ3" s="121"/>
      <c r="BA3" s="121"/>
      <c r="BB3" s="121"/>
      <c r="BC3" s="122"/>
      <c r="BD3" s="122"/>
      <c r="BE3" s="122"/>
    </row>
    <row r="4" spans="1:57" s="37" customFormat="1" ht="60" customHeight="1" x14ac:dyDescent="0.25">
      <c r="A4" s="17" t="s">
        <v>14</v>
      </c>
      <c r="B4" s="17" t="s">
        <v>2</v>
      </c>
      <c r="C4" s="17" t="s">
        <v>0</v>
      </c>
      <c r="D4" s="17" t="s">
        <v>1</v>
      </c>
      <c r="E4" s="18" t="s">
        <v>317</v>
      </c>
      <c r="F4" s="19" t="s">
        <v>318</v>
      </c>
      <c r="G4" s="19" t="s">
        <v>319</v>
      </c>
      <c r="H4" s="20" t="s">
        <v>340</v>
      </c>
      <c r="I4" s="20" t="s">
        <v>341</v>
      </c>
      <c r="J4" s="20" t="s">
        <v>342</v>
      </c>
      <c r="K4" s="20" t="s">
        <v>343</v>
      </c>
      <c r="L4" s="20" t="s">
        <v>372</v>
      </c>
      <c r="M4" s="21" t="s">
        <v>320</v>
      </c>
      <c r="N4" s="21" t="s">
        <v>373</v>
      </c>
      <c r="O4" s="21" t="s">
        <v>355</v>
      </c>
      <c r="P4" s="21" t="s">
        <v>356</v>
      </c>
      <c r="Q4" s="21" t="s">
        <v>357</v>
      </c>
      <c r="R4" s="21" t="s">
        <v>358</v>
      </c>
      <c r="S4" s="22" t="s">
        <v>321</v>
      </c>
      <c r="T4" s="23" t="s">
        <v>349</v>
      </c>
      <c r="U4" s="22" t="s">
        <v>322</v>
      </c>
      <c r="V4" s="22" t="s">
        <v>323</v>
      </c>
      <c r="W4" s="24" t="s">
        <v>324</v>
      </c>
      <c r="X4" s="24" t="s">
        <v>377</v>
      </c>
      <c r="Y4" s="22" t="s">
        <v>325</v>
      </c>
      <c r="Z4" s="22" t="s">
        <v>326</v>
      </c>
      <c r="AA4" s="25" t="s">
        <v>368</v>
      </c>
      <c r="AB4" s="25" t="s">
        <v>327</v>
      </c>
      <c r="AC4" s="26" t="s">
        <v>359</v>
      </c>
      <c r="AD4" s="25" t="s">
        <v>328</v>
      </c>
      <c r="AE4" s="27" t="s">
        <v>369</v>
      </c>
      <c r="AF4" s="27" t="s">
        <v>370</v>
      </c>
      <c r="AG4" s="27" t="s">
        <v>329</v>
      </c>
      <c r="AH4" s="27" t="s">
        <v>348</v>
      </c>
      <c r="AI4" s="28" t="s">
        <v>330</v>
      </c>
      <c r="AJ4" s="29" t="s">
        <v>331</v>
      </c>
      <c r="AK4" s="28" t="s">
        <v>360</v>
      </c>
      <c r="AL4" s="27" t="s">
        <v>361</v>
      </c>
      <c r="AM4" s="27" t="s">
        <v>332</v>
      </c>
      <c r="AN4" s="30" t="s">
        <v>335</v>
      </c>
      <c r="AO4" s="31" t="s">
        <v>350</v>
      </c>
      <c r="AP4" s="30" t="s">
        <v>333</v>
      </c>
      <c r="AQ4" s="31" t="s">
        <v>351</v>
      </c>
      <c r="AR4" s="32" t="s">
        <v>334</v>
      </c>
      <c r="AS4" s="30" t="s">
        <v>362</v>
      </c>
      <c r="AT4" s="30" t="s">
        <v>363</v>
      </c>
      <c r="AU4" s="30" t="s">
        <v>364</v>
      </c>
      <c r="AV4" s="30" t="s">
        <v>374</v>
      </c>
      <c r="AW4" s="30" t="s">
        <v>365</v>
      </c>
      <c r="AX4" s="31" t="s">
        <v>352</v>
      </c>
      <c r="AY4" s="31" t="s">
        <v>353</v>
      </c>
      <c r="AZ4" s="32" t="s">
        <v>375</v>
      </c>
      <c r="BA4" s="32" t="s">
        <v>336</v>
      </c>
      <c r="BB4" s="33" t="s">
        <v>337</v>
      </c>
      <c r="BC4" s="34" t="s">
        <v>339</v>
      </c>
      <c r="BD4" s="35" t="s">
        <v>366</v>
      </c>
      <c r="BE4" s="36" t="s">
        <v>367</v>
      </c>
    </row>
    <row r="5" spans="1:57" s="38" customFormat="1" ht="12.75" x14ac:dyDescent="0.2">
      <c r="A5" s="3" t="s">
        <v>3</v>
      </c>
      <c r="B5" s="38" t="s">
        <v>167</v>
      </c>
      <c r="C5" s="3" t="s">
        <v>168</v>
      </c>
      <c r="D5" s="3" t="s">
        <v>4</v>
      </c>
      <c r="E5" s="40">
        <v>924</v>
      </c>
      <c r="F5" s="40">
        <v>52</v>
      </c>
      <c r="G5" s="39">
        <v>1040</v>
      </c>
      <c r="H5" s="42">
        <v>16</v>
      </c>
      <c r="I5" s="42">
        <v>15.25</v>
      </c>
      <c r="J5" s="42">
        <v>31.25</v>
      </c>
      <c r="K5" s="42">
        <v>5</v>
      </c>
      <c r="L5" s="42">
        <v>3</v>
      </c>
      <c r="M5" s="43">
        <v>1272</v>
      </c>
      <c r="N5" s="44">
        <v>1905</v>
      </c>
      <c r="O5" s="44">
        <v>2022</v>
      </c>
      <c r="P5" s="44">
        <v>2020</v>
      </c>
      <c r="Q5" s="45" t="s">
        <v>5</v>
      </c>
      <c r="R5" s="45" t="s">
        <v>5</v>
      </c>
      <c r="S5" s="46">
        <v>41500</v>
      </c>
      <c r="T5" s="47">
        <f t="shared" ref="T5:T36" si="0">S5/E5</f>
        <v>44.913419913419915</v>
      </c>
      <c r="U5" s="46">
        <v>0</v>
      </c>
      <c r="V5" s="46">
        <v>500</v>
      </c>
      <c r="W5" s="46">
        <v>700</v>
      </c>
      <c r="X5" s="46">
        <f t="shared" ref="X5:X36" si="1">SUM(U5:W5)</f>
        <v>1200</v>
      </c>
      <c r="Y5" s="46">
        <v>13156</v>
      </c>
      <c r="Z5" s="46">
        <v>55156</v>
      </c>
      <c r="AA5" s="49">
        <v>3766</v>
      </c>
      <c r="AB5" s="49">
        <v>31568</v>
      </c>
      <c r="AC5" s="50">
        <v>11688</v>
      </c>
      <c r="AD5" s="49">
        <v>47317</v>
      </c>
      <c r="AE5" s="52">
        <v>5350</v>
      </c>
      <c r="AF5" s="53">
        <v>365</v>
      </c>
      <c r="AG5" s="53">
        <v>385</v>
      </c>
      <c r="AH5" s="53">
        <v>20</v>
      </c>
      <c r="AI5" s="52">
        <v>6120</v>
      </c>
      <c r="AJ5" s="52">
        <v>13757</v>
      </c>
      <c r="AK5" s="52">
        <v>12351</v>
      </c>
      <c r="AL5" s="53">
        <v>2</v>
      </c>
      <c r="AM5" s="53">
        <v>53</v>
      </c>
      <c r="AN5" s="57">
        <v>325</v>
      </c>
      <c r="AO5" s="55">
        <f>AN5/E5</f>
        <v>0.35173160173160173</v>
      </c>
      <c r="AP5" s="54">
        <v>1826</v>
      </c>
      <c r="AQ5" s="55">
        <f>AP5/E5</f>
        <v>1.9761904761904763</v>
      </c>
      <c r="AR5" s="54">
        <v>312</v>
      </c>
      <c r="AS5" s="54">
        <v>1282</v>
      </c>
      <c r="AT5" s="54">
        <v>1427</v>
      </c>
      <c r="AU5" s="54">
        <v>2478</v>
      </c>
      <c r="AV5" s="57">
        <v>53</v>
      </c>
      <c r="AW5" s="54">
        <v>3760</v>
      </c>
      <c r="AX5" s="55">
        <f>AW5/E5</f>
        <v>4.0692640692640696</v>
      </c>
      <c r="AY5" s="55">
        <f>AW5/AP5</f>
        <v>2.059145673603505</v>
      </c>
      <c r="AZ5" s="54">
        <v>81</v>
      </c>
      <c r="BA5" s="54">
        <v>250</v>
      </c>
      <c r="BB5" s="54">
        <v>1375</v>
      </c>
      <c r="BC5" s="58">
        <v>6</v>
      </c>
      <c r="BD5" s="59">
        <v>89</v>
      </c>
      <c r="BE5" s="60">
        <f>BD5/E5</f>
        <v>9.632034632034632E-2</v>
      </c>
    </row>
    <row r="6" spans="1:57" s="38" customFormat="1" ht="12.75" x14ac:dyDescent="0.2">
      <c r="A6" s="3" t="s">
        <v>7</v>
      </c>
      <c r="B6" s="38" t="s">
        <v>170</v>
      </c>
      <c r="C6" s="3" t="s">
        <v>171</v>
      </c>
      <c r="D6" s="3" t="s">
        <v>8</v>
      </c>
      <c r="E6" s="39">
        <v>1021</v>
      </c>
      <c r="F6" s="40">
        <v>52</v>
      </c>
      <c r="G6" s="40">
        <v>128</v>
      </c>
      <c r="H6" s="42">
        <v>10</v>
      </c>
      <c r="I6" s="42">
        <v>0</v>
      </c>
      <c r="J6" s="42">
        <v>10</v>
      </c>
      <c r="K6" s="42">
        <v>4</v>
      </c>
      <c r="L6" s="42">
        <v>1</v>
      </c>
      <c r="M6" s="45" t="s">
        <v>6</v>
      </c>
      <c r="N6" s="45" t="s">
        <v>6</v>
      </c>
      <c r="O6" s="45" t="s">
        <v>6</v>
      </c>
      <c r="P6" s="44">
        <v>2018</v>
      </c>
      <c r="Q6" s="45" t="s">
        <v>9</v>
      </c>
      <c r="R6" s="45" t="s">
        <v>10</v>
      </c>
      <c r="S6" s="46">
        <v>10000</v>
      </c>
      <c r="T6" s="47">
        <f t="shared" si="0"/>
        <v>9.7943192948090108</v>
      </c>
      <c r="U6" s="46">
        <v>0</v>
      </c>
      <c r="V6" s="46">
        <v>0</v>
      </c>
      <c r="W6" s="46">
        <v>0</v>
      </c>
      <c r="X6" s="46">
        <f t="shared" si="1"/>
        <v>0</v>
      </c>
      <c r="Y6" s="46">
        <v>28406</v>
      </c>
      <c r="Z6" s="46">
        <v>38406</v>
      </c>
      <c r="AA6" s="49">
        <v>1536</v>
      </c>
      <c r="AB6" s="49">
        <v>7691</v>
      </c>
      <c r="AC6" s="50">
        <v>1431</v>
      </c>
      <c r="AD6" s="49">
        <v>12312</v>
      </c>
      <c r="AE6" s="52">
        <v>5000</v>
      </c>
      <c r="AF6" s="53">
        <v>100</v>
      </c>
      <c r="AG6" s="53">
        <v>110</v>
      </c>
      <c r="AH6" s="53">
        <v>6</v>
      </c>
      <c r="AI6" s="52">
        <v>5216</v>
      </c>
      <c r="AJ6" s="52">
        <v>13158</v>
      </c>
      <c r="AK6" s="52">
        <v>10598</v>
      </c>
      <c r="AL6" s="53">
        <v>7</v>
      </c>
      <c r="AM6" s="53">
        <v>52</v>
      </c>
      <c r="AN6" s="57">
        <v>500</v>
      </c>
      <c r="AO6" s="55">
        <f>AN6/E6</f>
        <v>0.48971596474045054</v>
      </c>
      <c r="AP6" s="57">
        <v>600</v>
      </c>
      <c r="AQ6" s="55">
        <f>AP6/E6</f>
        <v>0.5876591576885406</v>
      </c>
      <c r="AR6" s="54">
        <v>20</v>
      </c>
      <c r="AS6" s="54">
        <v>1059</v>
      </c>
      <c r="AT6" s="54">
        <v>1178</v>
      </c>
      <c r="AU6" s="57">
        <v>509</v>
      </c>
      <c r="AV6" s="57">
        <v>12</v>
      </c>
      <c r="AW6" s="54">
        <v>1568</v>
      </c>
      <c r="AX6" s="55">
        <f>AW6/E6</f>
        <v>1.5357492654260529</v>
      </c>
      <c r="AY6" s="55">
        <f>AW6/AP6</f>
        <v>2.6133333333333333</v>
      </c>
      <c r="AZ6" s="54">
        <v>52</v>
      </c>
      <c r="BA6" s="54">
        <v>120</v>
      </c>
      <c r="BB6" s="54">
        <v>1300</v>
      </c>
      <c r="BC6" s="58">
        <v>14</v>
      </c>
      <c r="BD6" s="59">
        <v>138</v>
      </c>
      <c r="BE6" s="60">
        <f>BD6/E6</f>
        <v>0.13516160626836435</v>
      </c>
    </row>
    <row r="7" spans="1:57" s="38" customFormat="1" ht="12.75" x14ac:dyDescent="0.2">
      <c r="A7" s="3" t="s">
        <v>11</v>
      </c>
      <c r="B7" s="38" t="s">
        <v>172</v>
      </c>
      <c r="C7" s="3" t="s">
        <v>173</v>
      </c>
      <c r="D7" s="3" t="s">
        <v>8</v>
      </c>
      <c r="E7" s="39">
        <v>1783</v>
      </c>
      <c r="F7" s="40">
        <v>52</v>
      </c>
      <c r="G7" s="39">
        <v>1612</v>
      </c>
      <c r="H7" s="42">
        <v>50</v>
      </c>
      <c r="I7" s="42">
        <v>8</v>
      </c>
      <c r="J7" s="42">
        <v>58</v>
      </c>
      <c r="K7" s="42">
        <v>50</v>
      </c>
      <c r="L7" s="42">
        <v>3</v>
      </c>
      <c r="M7" s="43">
        <v>3240</v>
      </c>
      <c r="N7" s="44">
        <v>1961</v>
      </c>
      <c r="O7" s="44">
        <v>2000</v>
      </c>
      <c r="P7" s="44">
        <v>2019</v>
      </c>
      <c r="Q7" s="45" t="s">
        <v>5</v>
      </c>
      <c r="R7" s="45" t="s">
        <v>9</v>
      </c>
      <c r="S7" s="46">
        <v>65000</v>
      </c>
      <c r="T7" s="47">
        <f t="shared" si="0"/>
        <v>36.455412226584407</v>
      </c>
      <c r="U7" s="46">
        <v>0</v>
      </c>
      <c r="V7" s="46">
        <v>3090</v>
      </c>
      <c r="W7" s="46">
        <v>1700</v>
      </c>
      <c r="X7" s="46">
        <f t="shared" si="1"/>
        <v>4790</v>
      </c>
      <c r="Y7" s="46">
        <v>17536</v>
      </c>
      <c r="Z7" s="46">
        <v>85626</v>
      </c>
      <c r="AA7" s="49">
        <v>4141</v>
      </c>
      <c r="AB7" s="49">
        <v>59516</v>
      </c>
      <c r="AC7" s="50">
        <v>5266</v>
      </c>
      <c r="AD7" s="49">
        <v>71353</v>
      </c>
      <c r="AE7" s="52">
        <v>8662</v>
      </c>
      <c r="AF7" s="53">
        <v>681</v>
      </c>
      <c r="AG7" s="53">
        <v>238</v>
      </c>
      <c r="AH7" s="53">
        <v>15</v>
      </c>
      <c r="AI7" s="52">
        <v>9596</v>
      </c>
      <c r="AJ7" s="52">
        <v>13158</v>
      </c>
      <c r="AK7" s="52">
        <v>10598</v>
      </c>
      <c r="AL7" s="53">
        <v>2</v>
      </c>
      <c r="AM7" s="53">
        <v>52</v>
      </c>
      <c r="AN7" s="57">
        <v>596</v>
      </c>
      <c r="AO7" s="55">
        <f>AN7/E7</f>
        <v>0.33426808749298936</v>
      </c>
      <c r="AP7" s="54">
        <v>5690</v>
      </c>
      <c r="AQ7" s="55">
        <f>AP7/E7</f>
        <v>3.1912507010656199</v>
      </c>
      <c r="AR7" s="54">
        <v>1998</v>
      </c>
      <c r="AS7" s="54">
        <v>502</v>
      </c>
      <c r="AT7" s="54">
        <v>711</v>
      </c>
      <c r="AU7" s="54">
        <v>3960</v>
      </c>
      <c r="AV7" s="57">
        <v>510</v>
      </c>
      <c r="AW7" s="54">
        <v>4462</v>
      </c>
      <c r="AX7" s="55">
        <f>AW7/E7</f>
        <v>2.5025238362310711</v>
      </c>
      <c r="AY7" s="55">
        <f>AW7/AP7</f>
        <v>0.78418277680140602</v>
      </c>
      <c r="AZ7" s="54">
        <v>652</v>
      </c>
      <c r="BA7" s="54">
        <v>1026</v>
      </c>
      <c r="BB7" s="54"/>
      <c r="BC7" s="58">
        <v>146</v>
      </c>
      <c r="BD7" s="59">
        <v>1650</v>
      </c>
      <c r="BE7" s="60">
        <f>BD7/E7</f>
        <v>0.92540661805945035</v>
      </c>
    </row>
    <row r="8" spans="1:57" s="38" customFormat="1" ht="12.75" x14ac:dyDescent="0.2">
      <c r="A8" s="3" t="s">
        <v>12</v>
      </c>
      <c r="B8" s="38" t="s">
        <v>175</v>
      </c>
      <c r="C8" s="3" t="s">
        <v>176</v>
      </c>
      <c r="D8" s="3" t="s">
        <v>8</v>
      </c>
      <c r="E8" s="39">
        <v>16261</v>
      </c>
      <c r="F8" s="40">
        <v>52</v>
      </c>
      <c r="G8" s="39">
        <v>1928</v>
      </c>
      <c r="H8" s="42">
        <v>223</v>
      </c>
      <c r="I8" s="42">
        <v>70</v>
      </c>
      <c r="J8" s="42">
        <v>293</v>
      </c>
      <c r="K8" s="42">
        <v>16</v>
      </c>
      <c r="L8" s="42">
        <v>11</v>
      </c>
      <c r="M8" s="43">
        <v>20000</v>
      </c>
      <c r="N8" s="44">
        <v>1908</v>
      </c>
      <c r="O8" s="44">
        <v>2001</v>
      </c>
      <c r="P8" s="44">
        <v>2018</v>
      </c>
      <c r="Q8" s="45" t="s">
        <v>13</v>
      </c>
      <c r="R8" s="45" t="s">
        <v>9</v>
      </c>
      <c r="S8" s="46">
        <v>424400</v>
      </c>
      <c r="T8" s="47">
        <f t="shared" si="0"/>
        <v>26.09925588832175</v>
      </c>
      <c r="U8" s="46">
        <v>29707</v>
      </c>
      <c r="V8" s="46">
        <v>0</v>
      </c>
      <c r="W8" s="46"/>
      <c r="X8" s="46">
        <f t="shared" si="1"/>
        <v>29707</v>
      </c>
      <c r="Y8" s="46">
        <v>190399</v>
      </c>
      <c r="Z8" s="46">
        <v>644506</v>
      </c>
      <c r="AA8" s="49">
        <v>44024</v>
      </c>
      <c r="AB8" s="49">
        <v>445263</v>
      </c>
      <c r="AC8" s="50">
        <v>163817</v>
      </c>
      <c r="AD8" s="49">
        <v>658646</v>
      </c>
      <c r="AE8" s="52">
        <v>53589</v>
      </c>
      <c r="AF8" s="52">
        <v>3550</v>
      </c>
      <c r="AG8" s="52">
        <v>1689</v>
      </c>
      <c r="AH8" s="53">
        <v>293</v>
      </c>
      <c r="AI8" s="52">
        <v>59121</v>
      </c>
      <c r="AJ8" s="52">
        <v>13774</v>
      </c>
      <c r="AK8" s="52">
        <v>12370</v>
      </c>
      <c r="AL8" s="53">
        <v>109</v>
      </c>
      <c r="AM8" s="53">
        <v>52</v>
      </c>
      <c r="AN8" s="57" t="s">
        <v>6</v>
      </c>
      <c r="AO8" s="55"/>
      <c r="AP8" s="56"/>
      <c r="AQ8" s="55"/>
      <c r="AR8" s="54"/>
      <c r="AS8" s="56"/>
      <c r="AT8" s="54"/>
      <c r="AU8" s="57"/>
      <c r="AV8" s="56"/>
      <c r="AW8" s="57"/>
      <c r="AX8" s="55"/>
      <c r="AY8" s="55"/>
      <c r="AZ8" s="54"/>
      <c r="BA8" s="54"/>
      <c r="BB8" s="54"/>
      <c r="BC8" s="61"/>
      <c r="BD8" s="59"/>
      <c r="BE8" s="60"/>
    </row>
    <row r="9" spans="1:57" s="38" customFormat="1" ht="12.75" x14ac:dyDescent="0.2">
      <c r="A9" s="3" t="s">
        <v>15</v>
      </c>
      <c r="B9" s="38" t="s">
        <v>177</v>
      </c>
      <c r="C9" s="3" t="s">
        <v>174</v>
      </c>
      <c r="D9" s="3" t="s">
        <v>4</v>
      </c>
      <c r="E9" s="40">
        <v>789</v>
      </c>
      <c r="F9" s="40">
        <v>52</v>
      </c>
      <c r="G9" s="39">
        <v>1196</v>
      </c>
      <c r="H9" s="42">
        <v>25</v>
      </c>
      <c r="I9" s="42">
        <v>25</v>
      </c>
      <c r="J9" s="42">
        <v>50</v>
      </c>
      <c r="K9" s="42">
        <v>0</v>
      </c>
      <c r="L9" s="42">
        <v>3</v>
      </c>
      <c r="M9" s="43">
        <v>3114</v>
      </c>
      <c r="N9" s="44">
        <v>1846</v>
      </c>
      <c r="O9" s="44">
        <v>2005</v>
      </c>
      <c r="P9" s="44">
        <v>2022</v>
      </c>
      <c r="Q9" s="45" t="s">
        <v>10</v>
      </c>
      <c r="R9" s="45" t="s">
        <v>10</v>
      </c>
      <c r="S9" s="46">
        <v>86500</v>
      </c>
      <c r="T9" s="47">
        <f t="shared" si="0"/>
        <v>109.63244613434728</v>
      </c>
      <c r="U9" s="46">
        <v>600</v>
      </c>
      <c r="V9" s="46">
        <v>2000</v>
      </c>
      <c r="W9" s="46">
        <v>1750</v>
      </c>
      <c r="X9" s="46">
        <f t="shared" si="1"/>
        <v>4350</v>
      </c>
      <c r="Y9" s="46">
        <v>23755</v>
      </c>
      <c r="Z9" s="46">
        <v>112855</v>
      </c>
      <c r="AA9" s="49">
        <v>13816</v>
      </c>
      <c r="AB9" s="49">
        <v>44838</v>
      </c>
      <c r="AC9" s="50">
        <v>9261</v>
      </c>
      <c r="AD9" s="49">
        <v>70027</v>
      </c>
      <c r="AE9" s="52">
        <v>11975</v>
      </c>
      <c r="AF9" s="53">
        <v>497</v>
      </c>
      <c r="AG9" s="53">
        <v>0</v>
      </c>
      <c r="AH9" s="53">
        <v>120</v>
      </c>
      <c r="AI9" s="52">
        <v>12592</v>
      </c>
      <c r="AJ9" s="52">
        <v>13158</v>
      </c>
      <c r="AK9" s="52">
        <v>10598</v>
      </c>
      <c r="AL9" s="53">
        <v>24</v>
      </c>
      <c r="AM9" s="53">
        <v>52</v>
      </c>
      <c r="AN9" s="54">
        <v>1143</v>
      </c>
      <c r="AO9" s="55">
        <f>AN9/E9</f>
        <v>1.4486692015209126</v>
      </c>
      <c r="AP9" s="54">
        <v>3132</v>
      </c>
      <c r="AQ9" s="55">
        <f t="shared" ref="AQ9:AQ40" si="2">AP9/E9</f>
        <v>3.9695817490494298</v>
      </c>
      <c r="AR9" s="54">
        <v>425</v>
      </c>
      <c r="AS9" s="54" t="s">
        <v>6</v>
      </c>
      <c r="AT9" s="54">
        <v>990</v>
      </c>
      <c r="AU9" s="54">
        <v>4737</v>
      </c>
      <c r="AV9" s="57">
        <v>78</v>
      </c>
      <c r="AW9" s="54">
        <v>5635</v>
      </c>
      <c r="AX9" s="55">
        <f t="shared" ref="AX9:AX40" si="3">AW9/E9</f>
        <v>7.1419518377693283</v>
      </c>
      <c r="AY9" s="55">
        <f t="shared" ref="AY9:AY40" si="4">AW9/AP9</f>
        <v>1.799169859514687</v>
      </c>
      <c r="AZ9" s="54">
        <v>128</v>
      </c>
      <c r="BA9" s="54">
        <v>5100</v>
      </c>
      <c r="BB9" s="54">
        <v>874</v>
      </c>
      <c r="BC9" s="58">
        <v>32</v>
      </c>
      <c r="BD9" s="59">
        <v>976</v>
      </c>
      <c r="BE9" s="60">
        <f>BD9/E9</f>
        <v>1.2370088719898606</v>
      </c>
    </row>
    <row r="10" spans="1:57" s="38" customFormat="1" ht="12.75" x14ac:dyDescent="0.2">
      <c r="A10" s="3" t="s">
        <v>16</v>
      </c>
      <c r="B10" s="38" t="s">
        <v>178</v>
      </c>
      <c r="C10" s="3" t="s">
        <v>179</v>
      </c>
      <c r="D10" s="3" t="s">
        <v>8</v>
      </c>
      <c r="E10" s="39">
        <v>2522</v>
      </c>
      <c r="F10" s="40">
        <v>52</v>
      </c>
      <c r="G10" s="40">
        <v>0</v>
      </c>
      <c r="H10" s="42">
        <v>25</v>
      </c>
      <c r="I10" s="42">
        <v>54</v>
      </c>
      <c r="J10" s="42">
        <v>79</v>
      </c>
      <c r="K10" s="42">
        <v>0.85</v>
      </c>
      <c r="L10" s="42">
        <v>4</v>
      </c>
      <c r="M10" s="43">
        <v>2750</v>
      </c>
      <c r="N10" s="44">
        <v>1890</v>
      </c>
      <c r="O10" s="44">
        <v>1994</v>
      </c>
      <c r="P10" s="44">
        <v>1994</v>
      </c>
      <c r="Q10" s="45" t="s">
        <v>10</v>
      </c>
      <c r="R10" s="45" t="s">
        <v>17</v>
      </c>
      <c r="S10" s="46">
        <v>45000</v>
      </c>
      <c r="T10" s="47">
        <f t="shared" si="0"/>
        <v>17.842981760507534</v>
      </c>
      <c r="U10" s="46">
        <v>200</v>
      </c>
      <c r="V10" s="46">
        <v>4237</v>
      </c>
      <c r="W10" s="46">
        <v>3097</v>
      </c>
      <c r="X10" s="46">
        <f t="shared" si="1"/>
        <v>7534</v>
      </c>
      <c r="Y10" s="46">
        <v>8979</v>
      </c>
      <c r="Z10" s="46">
        <v>58416</v>
      </c>
      <c r="AA10" s="49">
        <v>2446</v>
      </c>
      <c r="AB10" s="49">
        <v>63797</v>
      </c>
      <c r="AC10" s="50">
        <v>17952</v>
      </c>
      <c r="AD10" s="49">
        <v>87091</v>
      </c>
      <c r="AE10" s="52">
        <v>11236</v>
      </c>
      <c r="AF10" s="52">
        <v>1636</v>
      </c>
      <c r="AG10" s="53">
        <v>192</v>
      </c>
      <c r="AH10" s="53">
        <v>110</v>
      </c>
      <c r="AI10" s="52">
        <v>13174</v>
      </c>
      <c r="AJ10" s="52">
        <v>13158</v>
      </c>
      <c r="AK10" s="52">
        <v>10598</v>
      </c>
      <c r="AL10" s="53">
        <v>2</v>
      </c>
      <c r="AM10" s="53">
        <v>52</v>
      </c>
      <c r="AN10" s="54">
        <v>1067</v>
      </c>
      <c r="AO10" s="55">
        <f>AN10/E10</f>
        <v>0.42307692307692307</v>
      </c>
      <c r="AP10" s="54">
        <v>2602</v>
      </c>
      <c r="AQ10" s="55">
        <f t="shared" si="2"/>
        <v>1.0317208564631246</v>
      </c>
      <c r="AR10" s="54">
        <v>99</v>
      </c>
      <c r="AS10" s="54">
        <v>921</v>
      </c>
      <c r="AT10" s="54">
        <v>1222</v>
      </c>
      <c r="AU10" s="54">
        <v>3353</v>
      </c>
      <c r="AV10" s="57">
        <v>161</v>
      </c>
      <c r="AW10" s="54">
        <v>4274</v>
      </c>
      <c r="AX10" s="55">
        <f t="shared" si="3"/>
        <v>1.6946867565424266</v>
      </c>
      <c r="AY10" s="55">
        <f t="shared" si="4"/>
        <v>1.6425826287471177</v>
      </c>
      <c r="AZ10" s="54">
        <v>326</v>
      </c>
      <c r="BA10" s="54">
        <v>435</v>
      </c>
      <c r="BB10" s="54">
        <v>1715</v>
      </c>
      <c r="BC10" s="58">
        <v>21</v>
      </c>
      <c r="BD10" s="59">
        <v>339</v>
      </c>
      <c r="BE10" s="60">
        <f>BD10/E10</f>
        <v>0.13441712926249008</v>
      </c>
    </row>
    <row r="11" spans="1:57" s="38" customFormat="1" ht="12.75" x14ac:dyDescent="0.2">
      <c r="A11" s="3" t="s">
        <v>18</v>
      </c>
      <c r="B11" s="38" t="s">
        <v>180</v>
      </c>
      <c r="C11" s="3" t="s">
        <v>181</v>
      </c>
      <c r="D11" s="3" t="s">
        <v>8</v>
      </c>
      <c r="E11" s="39">
        <v>2436</v>
      </c>
      <c r="F11" s="40">
        <v>52</v>
      </c>
      <c r="G11" s="39">
        <v>1090</v>
      </c>
      <c r="H11" s="42">
        <v>21.5</v>
      </c>
      <c r="I11" s="42">
        <v>8.5</v>
      </c>
      <c r="J11" s="42">
        <v>30</v>
      </c>
      <c r="K11" s="42">
        <v>0</v>
      </c>
      <c r="L11" s="42">
        <v>2</v>
      </c>
      <c r="M11" s="43">
        <v>1577</v>
      </c>
      <c r="N11" s="45" t="s">
        <v>6</v>
      </c>
      <c r="O11" s="45" t="s">
        <v>6</v>
      </c>
      <c r="P11" s="45" t="s">
        <v>6</v>
      </c>
      <c r="Q11" s="45" t="s">
        <v>9</v>
      </c>
      <c r="R11" s="45" t="s">
        <v>9</v>
      </c>
      <c r="S11" s="46">
        <v>28300</v>
      </c>
      <c r="T11" s="47">
        <f t="shared" si="0"/>
        <v>11.617405582922824</v>
      </c>
      <c r="U11" s="46">
        <v>0</v>
      </c>
      <c r="V11" s="46">
        <v>0</v>
      </c>
      <c r="W11" s="46">
        <v>2475</v>
      </c>
      <c r="X11" s="46">
        <f t="shared" si="1"/>
        <v>2475</v>
      </c>
      <c r="Y11" s="46">
        <v>4894</v>
      </c>
      <c r="Z11" s="46">
        <v>33194</v>
      </c>
      <c r="AA11" s="49">
        <v>1304</v>
      </c>
      <c r="AB11" s="49">
        <v>22495</v>
      </c>
      <c r="AC11" s="50">
        <v>0</v>
      </c>
      <c r="AD11" s="49">
        <v>23999</v>
      </c>
      <c r="AE11" s="52">
        <v>12466</v>
      </c>
      <c r="AF11" s="53">
        <v>715</v>
      </c>
      <c r="AG11" s="53">
        <v>280</v>
      </c>
      <c r="AH11" s="53">
        <v>0</v>
      </c>
      <c r="AI11" s="52">
        <v>13461</v>
      </c>
      <c r="AJ11" s="52">
        <v>0</v>
      </c>
      <c r="AK11" s="52">
        <v>0</v>
      </c>
      <c r="AL11" s="53">
        <v>0</v>
      </c>
      <c r="AM11" s="53">
        <v>52</v>
      </c>
      <c r="AN11" s="57">
        <v>520</v>
      </c>
      <c r="AO11" s="55">
        <f>AN11/E11</f>
        <v>0.2134646962233169</v>
      </c>
      <c r="AP11" s="54">
        <v>1954</v>
      </c>
      <c r="AQ11" s="55">
        <f t="shared" si="2"/>
        <v>0.80213464696223313</v>
      </c>
      <c r="AR11" s="54">
        <v>250</v>
      </c>
      <c r="AS11" s="54" t="s">
        <v>6</v>
      </c>
      <c r="AT11" s="54">
        <v>375</v>
      </c>
      <c r="AU11" s="54">
        <v>2578</v>
      </c>
      <c r="AV11" s="57">
        <v>358</v>
      </c>
      <c r="AW11" s="54">
        <v>2578</v>
      </c>
      <c r="AX11" s="55">
        <f t="shared" si="3"/>
        <v>1.0582922824302134</v>
      </c>
      <c r="AY11" s="55">
        <f t="shared" si="4"/>
        <v>1.3193449334698055</v>
      </c>
      <c r="AZ11" s="54">
        <v>241</v>
      </c>
      <c r="BA11" s="54">
        <v>8</v>
      </c>
      <c r="BB11" s="54">
        <v>0</v>
      </c>
      <c r="BC11" s="61">
        <v>0</v>
      </c>
      <c r="BD11" s="59">
        <v>0</v>
      </c>
      <c r="BE11" s="60">
        <f>BD11/E11</f>
        <v>0</v>
      </c>
    </row>
    <row r="12" spans="1:57" s="38" customFormat="1" ht="12.75" x14ac:dyDescent="0.2">
      <c r="A12" s="3" t="s">
        <v>19</v>
      </c>
      <c r="B12" s="38" t="s">
        <v>182</v>
      </c>
      <c r="C12" s="3" t="s">
        <v>169</v>
      </c>
      <c r="D12" s="3" t="s">
        <v>8</v>
      </c>
      <c r="E12" s="39">
        <v>1253</v>
      </c>
      <c r="F12" s="40">
        <v>52</v>
      </c>
      <c r="G12" s="39">
        <v>1040</v>
      </c>
      <c r="H12" s="42">
        <v>26</v>
      </c>
      <c r="I12" s="42">
        <v>0</v>
      </c>
      <c r="J12" s="42">
        <v>26</v>
      </c>
      <c r="K12" s="42">
        <v>8</v>
      </c>
      <c r="L12" s="42">
        <v>1</v>
      </c>
      <c r="M12" s="43">
        <v>1716</v>
      </c>
      <c r="N12" s="45" t="s">
        <v>6</v>
      </c>
      <c r="O12" s="44">
        <v>2000</v>
      </c>
      <c r="P12" s="44">
        <v>2020</v>
      </c>
      <c r="Q12" s="45" t="s">
        <v>9</v>
      </c>
      <c r="R12" s="45" t="s">
        <v>9</v>
      </c>
      <c r="S12" s="46">
        <v>26500</v>
      </c>
      <c r="T12" s="47">
        <f t="shared" si="0"/>
        <v>21.149241819632881</v>
      </c>
      <c r="U12" s="46">
        <v>200</v>
      </c>
      <c r="V12" s="46">
        <v>3628</v>
      </c>
      <c r="W12" s="46">
        <v>0</v>
      </c>
      <c r="X12" s="46">
        <f t="shared" si="1"/>
        <v>3828</v>
      </c>
      <c r="Y12" s="46">
        <v>9489</v>
      </c>
      <c r="Z12" s="46">
        <v>39817</v>
      </c>
      <c r="AA12" s="49">
        <v>5309</v>
      </c>
      <c r="AB12" s="49">
        <v>24015</v>
      </c>
      <c r="AC12" s="50">
        <v>17079</v>
      </c>
      <c r="AD12" s="49">
        <v>46726</v>
      </c>
      <c r="AE12" s="52">
        <v>14048</v>
      </c>
      <c r="AF12" s="52">
        <v>1230</v>
      </c>
      <c r="AG12" s="53">
        <v>273</v>
      </c>
      <c r="AH12" s="53">
        <v>106</v>
      </c>
      <c r="AI12" s="52">
        <v>15657</v>
      </c>
      <c r="AJ12" s="52">
        <v>13158</v>
      </c>
      <c r="AK12" s="52">
        <v>10598</v>
      </c>
      <c r="AL12" s="53">
        <v>17</v>
      </c>
      <c r="AM12" s="53">
        <v>52</v>
      </c>
      <c r="AN12" s="57" t="s">
        <v>6</v>
      </c>
      <c r="AO12" s="55"/>
      <c r="AP12" s="54">
        <v>2893</v>
      </c>
      <c r="AQ12" s="55">
        <f t="shared" si="2"/>
        <v>2.3088587390263369</v>
      </c>
      <c r="AR12" s="54">
        <v>267</v>
      </c>
      <c r="AS12" s="54">
        <v>69</v>
      </c>
      <c r="AT12" s="54">
        <v>215</v>
      </c>
      <c r="AU12" s="54">
        <v>5051</v>
      </c>
      <c r="AV12" s="57" t="s">
        <v>6</v>
      </c>
      <c r="AW12" s="54">
        <v>5120</v>
      </c>
      <c r="AX12" s="55">
        <f t="shared" si="3"/>
        <v>4.086193136472466</v>
      </c>
      <c r="AY12" s="55">
        <f t="shared" si="4"/>
        <v>1.7697891462150017</v>
      </c>
      <c r="AZ12" s="54">
        <v>336</v>
      </c>
      <c r="BA12" s="54"/>
      <c r="BB12" s="54"/>
      <c r="BC12" s="58">
        <v>16</v>
      </c>
      <c r="BD12" s="59"/>
      <c r="BE12" s="60"/>
    </row>
    <row r="13" spans="1:57" s="38" customFormat="1" ht="12.75" x14ac:dyDescent="0.2">
      <c r="A13" s="3" t="s">
        <v>20</v>
      </c>
      <c r="B13" s="38" t="s">
        <v>183</v>
      </c>
      <c r="C13" s="3" t="s">
        <v>184</v>
      </c>
      <c r="D13" s="3" t="s">
        <v>4</v>
      </c>
      <c r="E13" s="39">
        <v>1415</v>
      </c>
      <c r="F13" s="40">
        <v>52</v>
      </c>
      <c r="G13" s="39">
        <v>1092</v>
      </c>
      <c r="H13" s="42">
        <v>29</v>
      </c>
      <c r="I13" s="42">
        <v>0</v>
      </c>
      <c r="J13" s="42">
        <v>29</v>
      </c>
      <c r="K13" s="42">
        <v>0</v>
      </c>
      <c r="L13" s="42">
        <v>2</v>
      </c>
      <c r="M13" s="43">
        <v>2400</v>
      </c>
      <c r="N13" s="44">
        <v>1870</v>
      </c>
      <c r="O13" s="44">
        <v>2001</v>
      </c>
      <c r="P13" s="44">
        <v>2021</v>
      </c>
      <c r="Q13" s="45" t="s">
        <v>13</v>
      </c>
      <c r="R13" s="45" t="s">
        <v>5</v>
      </c>
      <c r="S13" s="46">
        <v>30000</v>
      </c>
      <c r="T13" s="47">
        <f t="shared" si="0"/>
        <v>21.201413427561839</v>
      </c>
      <c r="U13" s="46">
        <v>200</v>
      </c>
      <c r="V13" s="46">
        <v>2502</v>
      </c>
      <c r="W13" s="46">
        <v>1500</v>
      </c>
      <c r="X13" s="46">
        <f t="shared" si="1"/>
        <v>4202</v>
      </c>
      <c r="Y13" s="46">
        <v>8139</v>
      </c>
      <c r="Z13" s="46">
        <v>40841</v>
      </c>
      <c r="AA13" s="49">
        <v>3720</v>
      </c>
      <c r="AB13" s="49">
        <v>19300</v>
      </c>
      <c r="AC13" s="50">
        <v>4052</v>
      </c>
      <c r="AD13" s="49">
        <v>27608</v>
      </c>
      <c r="AE13" s="52">
        <v>10002</v>
      </c>
      <c r="AF13" s="53">
        <v>543</v>
      </c>
      <c r="AG13" s="53">
        <v>218</v>
      </c>
      <c r="AH13" s="53">
        <v>9</v>
      </c>
      <c r="AI13" s="52">
        <v>10772</v>
      </c>
      <c r="AJ13" s="52">
        <v>13158</v>
      </c>
      <c r="AK13" s="52">
        <v>10598</v>
      </c>
      <c r="AL13" s="53">
        <v>9</v>
      </c>
      <c r="AM13" s="53">
        <v>52</v>
      </c>
      <c r="AN13" s="57">
        <v>430</v>
      </c>
      <c r="AO13" s="55">
        <f t="shared" ref="AO13:AO44" si="5">AN13/E13</f>
        <v>0.303886925795053</v>
      </c>
      <c r="AP13" s="54">
        <v>2275</v>
      </c>
      <c r="AQ13" s="55">
        <f t="shared" si="2"/>
        <v>1.6077738515901061</v>
      </c>
      <c r="AR13" s="54">
        <v>410</v>
      </c>
      <c r="AS13" s="54">
        <v>606</v>
      </c>
      <c r="AT13" s="54">
        <v>771</v>
      </c>
      <c r="AU13" s="54">
        <v>3903</v>
      </c>
      <c r="AV13" s="57">
        <v>282</v>
      </c>
      <c r="AW13" s="54">
        <v>4509</v>
      </c>
      <c r="AX13" s="55">
        <f t="shared" si="3"/>
        <v>3.186572438162544</v>
      </c>
      <c r="AY13" s="55">
        <f t="shared" si="4"/>
        <v>1.9819780219780221</v>
      </c>
      <c r="AZ13" s="54">
        <v>422</v>
      </c>
      <c r="BA13" s="54">
        <v>562</v>
      </c>
      <c r="BB13" s="54">
        <v>1123</v>
      </c>
      <c r="BC13" s="58">
        <v>80</v>
      </c>
      <c r="BD13" s="59">
        <v>348</v>
      </c>
      <c r="BE13" s="60">
        <f t="shared" ref="BE13:BE35" si="6">BD13/E13</f>
        <v>0.24593639575971732</v>
      </c>
    </row>
    <row r="14" spans="1:57" s="38" customFormat="1" ht="12.75" x14ac:dyDescent="0.2">
      <c r="A14" s="3" t="s">
        <v>21</v>
      </c>
      <c r="B14" s="38" t="s">
        <v>185</v>
      </c>
      <c r="C14" s="3" t="s">
        <v>171</v>
      </c>
      <c r="D14" s="3" t="s">
        <v>8</v>
      </c>
      <c r="E14" s="39">
        <v>1229</v>
      </c>
      <c r="F14" s="40">
        <v>52</v>
      </c>
      <c r="G14" s="39">
        <v>1300</v>
      </c>
      <c r="H14" s="42">
        <v>39</v>
      </c>
      <c r="I14" s="42">
        <v>5</v>
      </c>
      <c r="J14" s="42">
        <v>44</v>
      </c>
      <c r="K14" s="42">
        <v>0</v>
      </c>
      <c r="L14" s="42">
        <v>3</v>
      </c>
      <c r="M14" s="43">
        <v>2184</v>
      </c>
      <c r="N14" s="44">
        <v>1928</v>
      </c>
      <c r="O14" s="44">
        <v>1988</v>
      </c>
      <c r="P14" s="44">
        <v>2020</v>
      </c>
      <c r="Q14" s="45" t="s">
        <v>10</v>
      </c>
      <c r="R14" s="45" t="s">
        <v>9</v>
      </c>
      <c r="S14" s="46">
        <v>21500</v>
      </c>
      <c r="T14" s="47">
        <f t="shared" si="0"/>
        <v>17.493897477624085</v>
      </c>
      <c r="U14" s="46">
        <v>0</v>
      </c>
      <c r="V14" s="46">
        <v>0</v>
      </c>
      <c r="W14" s="46">
        <v>1000</v>
      </c>
      <c r="X14" s="46">
        <f t="shared" si="1"/>
        <v>1000</v>
      </c>
      <c r="Y14" s="46">
        <v>28056</v>
      </c>
      <c r="Z14" s="46">
        <v>49556</v>
      </c>
      <c r="AA14" s="49">
        <v>5679</v>
      </c>
      <c r="AB14" s="49">
        <v>29548</v>
      </c>
      <c r="AC14" s="50">
        <v>10062</v>
      </c>
      <c r="AD14" s="49">
        <v>46096</v>
      </c>
      <c r="AE14" s="52">
        <v>8017</v>
      </c>
      <c r="AF14" s="53">
        <v>492</v>
      </c>
      <c r="AG14" s="53">
        <v>275</v>
      </c>
      <c r="AH14" s="53">
        <v>1</v>
      </c>
      <c r="AI14" s="52">
        <v>8785</v>
      </c>
      <c r="AJ14" s="52">
        <v>13158</v>
      </c>
      <c r="AK14" s="52">
        <v>10598</v>
      </c>
      <c r="AL14" s="53">
        <v>14</v>
      </c>
      <c r="AM14" s="53">
        <v>52</v>
      </c>
      <c r="AN14" s="57">
        <v>543</v>
      </c>
      <c r="AO14" s="55">
        <f t="shared" si="5"/>
        <v>0.44182262001627337</v>
      </c>
      <c r="AP14" s="54">
        <v>4543</v>
      </c>
      <c r="AQ14" s="55">
        <f t="shared" si="2"/>
        <v>3.6965012205044752</v>
      </c>
      <c r="AR14" s="54">
        <v>425</v>
      </c>
      <c r="AS14" s="54">
        <v>1853</v>
      </c>
      <c r="AT14" s="54">
        <v>2073</v>
      </c>
      <c r="AU14" s="54">
        <v>6851</v>
      </c>
      <c r="AV14" s="57">
        <v>238</v>
      </c>
      <c r="AW14" s="54">
        <v>8704</v>
      </c>
      <c r="AX14" s="55">
        <f t="shared" si="3"/>
        <v>7.0821806346623273</v>
      </c>
      <c r="AY14" s="55">
        <f t="shared" si="4"/>
        <v>1.9159145938806956</v>
      </c>
      <c r="AZ14" s="54">
        <v>356</v>
      </c>
      <c r="BA14" s="54">
        <v>2350</v>
      </c>
      <c r="BB14" s="54">
        <v>736</v>
      </c>
      <c r="BC14" s="58">
        <v>111</v>
      </c>
      <c r="BD14" s="59">
        <v>1453</v>
      </c>
      <c r="BE14" s="60">
        <f t="shared" si="6"/>
        <v>1.1822620016273393</v>
      </c>
    </row>
    <row r="15" spans="1:57" s="38" customFormat="1" ht="12.75" x14ac:dyDescent="0.2">
      <c r="A15" s="3" t="s">
        <v>22</v>
      </c>
      <c r="B15" s="38" t="s">
        <v>186</v>
      </c>
      <c r="C15" s="3" t="s">
        <v>168</v>
      </c>
      <c r="D15" s="3" t="s">
        <v>4</v>
      </c>
      <c r="E15" s="39">
        <v>1616</v>
      </c>
      <c r="F15" s="40">
        <v>50</v>
      </c>
      <c r="G15" s="40">
        <v>800</v>
      </c>
      <c r="H15" s="42">
        <v>24</v>
      </c>
      <c r="I15" s="42">
        <v>0</v>
      </c>
      <c r="J15" s="42">
        <v>24</v>
      </c>
      <c r="K15" s="42">
        <v>2</v>
      </c>
      <c r="L15" s="42">
        <v>1</v>
      </c>
      <c r="M15" s="44">
        <v>875</v>
      </c>
      <c r="N15" s="44">
        <v>1928</v>
      </c>
      <c r="O15" s="45"/>
      <c r="P15" s="44">
        <v>2017</v>
      </c>
      <c r="Q15" s="45" t="s">
        <v>17</v>
      </c>
      <c r="R15" s="45" t="s">
        <v>9</v>
      </c>
      <c r="S15" s="46">
        <v>24000</v>
      </c>
      <c r="T15" s="47">
        <f t="shared" si="0"/>
        <v>14.851485148514852</v>
      </c>
      <c r="U15" s="46">
        <v>300</v>
      </c>
      <c r="V15" s="46">
        <v>3441</v>
      </c>
      <c r="W15" s="46">
        <v>5000</v>
      </c>
      <c r="X15" s="46">
        <f t="shared" si="1"/>
        <v>8741</v>
      </c>
      <c r="Y15" s="46">
        <v>27790</v>
      </c>
      <c r="Z15" s="46">
        <v>55531</v>
      </c>
      <c r="AA15" s="49">
        <v>3418</v>
      </c>
      <c r="AB15" s="49">
        <v>28880</v>
      </c>
      <c r="AC15" s="50">
        <v>4700</v>
      </c>
      <c r="AD15" s="49">
        <v>37842</v>
      </c>
      <c r="AE15" s="52">
        <v>5518</v>
      </c>
      <c r="AF15" s="53">
        <v>405</v>
      </c>
      <c r="AG15" s="53">
        <v>194</v>
      </c>
      <c r="AH15" s="53">
        <v>74</v>
      </c>
      <c r="AI15" s="52">
        <v>6191</v>
      </c>
      <c r="AJ15" s="52">
        <v>13757</v>
      </c>
      <c r="AK15" s="52">
        <v>12351</v>
      </c>
      <c r="AL15" s="53">
        <v>2</v>
      </c>
      <c r="AM15" s="53">
        <v>52</v>
      </c>
      <c r="AN15" s="57">
        <v>685</v>
      </c>
      <c r="AO15" s="55">
        <f t="shared" si="5"/>
        <v>0.42388613861386137</v>
      </c>
      <c r="AP15" s="54">
        <v>2911</v>
      </c>
      <c r="AQ15" s="55">
        <f t="shared" si="2"/>
        <v>1.801361386138614</v>
      </c>
      <c r="AR15" s="54">
        <v>250</v>
      </c>
      <c r="AS15" s="54">
        <v>1254</v>
      </c>
      <c r="AT15" s="54">
        <v>1503</v>
      </c>
      <c r="AU15" s="54">
        <v>6933</v>
      </c>
      <c r="AV15" s="57">
        <v>51</v>
      </c>
      <c r="AW15" s="54">
        <v>8187</v>
      </c>
      <c r="AX15" s="55">
        <f t="shared" si="3"/>
        <v>5.0662128712871288</v>
      </c>
      <c r="AY15" s="55">
        <f t="shared" si="4"/>
        <v>2.812435589144624</v>
      </c>
      <c r="AZ15" s="54">
        <v>200</v>
      </c>
      <c r="BA15" s="54">
        <v>2000</v>
      </c>
      <c r="BB15" s="54">
        <v>2534</v>
      </c>
      <c r="BC15" s="58">
        <v>47</v>
      </c>
      <c r="BD15" s="59">
        <v>301</v>
      </c>
      <c r="BE15" s="60">
        <f t="shared" si="6"/>
        <v>0.18626237623762376</v>
      </c>
    </row>
    <row r="16" spans="1:57" s="38" customFormat="1" ht="12.75" x14ac:dyDescent="0.2">
      <c r="A16" s="3" t="s">
        <v>23</v>
      </c>
      <c r="B16" s="38" t="s">
        <v>187</v>
      </c>
      <c r="C16" s="3" t="s">
        <v>187</v>
      </c>
      <c r="D16" s="3" t="s">
        <v>8</v>
      </c>
      <c r="E16" s="39">
        <v>16230</v>
      </c>
      <c r="F16" s="40">
        <v>50</v>
      </c>
      <c r="G16" s="39">
        <v>2080</v>
      </c>
      <c r="H16" s="42">
        <v>160</v>
      </c>
      <c r="I16" s="42">
        <v>230</v>
      </c>
      <c r="J16" s="42">
        <v>390</v>
      </c>
      <c r="K16" s="42">
        <v>13</v>
      </c>
      <c r="L16" s="42">
        <v>18</v>
      </c>
      <c r="M16" s="43">
        <v>11511</v>
      </c>
      <c r="N16" s="44">
        <v>1865</v>
      </c>
      <c r="O16" s="44">
        <v>2020</v>
      </c>
      <c r="P16" s="44">
        <v>2020</v>
      </c>
      <c r="Q16" s="45" t="s">
        <v>9</v>
      </c>
      <c r="R16" s="45" t="s">
        <v>9</v>
      </c>
      <c r="S16" s="46">
        <v>518500</v>
      </c>
      <c r="T16" s="47">
        <f t="shared" si="0"/>
        <v>31.947011706715958</v>
      </c>
      <c r="U16" s="46">
        <v>300</v>
      </c>
      <c r="V16" s="46">
        <v>25618</v>
      </c>
      <c r="W16" s="46">
        <v>3995</v>
      </c>
      <c r="X16" s="46">
        <f t="shared" si="1"/>
        <v>29913</v>
      </c>
      <c r="Y16" s="46">
        <v>111170</v>
      </c>
      <c r="Z16" s="46">
        <v>655588</v>
      </c>
      <c r="AA16" s="49">
        <v>49956</v>
      </c>
      <c r="AB16" s="49">
        <v>414982</v>
      </c>
      <c r="AC16" s="50">
        <v>155208</v>
      </c>
      <c r="AD16" s="49">
        <v>624462</v>
      </c>
      <c r="AE16" s="52">
        <v>52033</v>
      </c>
      <c r="AF16" s="52">
        <v>3461</v>
      </c>
      <c r="AG16" s="52">
        <v>1596</v>
      </c>
      <c r="AH16" s="53">
        <v>106</v>
      </c>
      <c r="AI16" s="52">
        <v>57196</v>
      </c>
      <c r="AJ16" s="52">
        <v>17867</v>
      </c>
      <c r="AK16" s="52">
        <v>15352</v>
      </c>
      <c r="AL16" s="53">
        <v>96</v>
      </c>
      <c r="AM16" s="53">
        <v>57</v>
      </c>
      <c r="AN16" s="54">
        <v>8177</v>
      </c>
      <c r="AO16" s="55">
        <f t="shared" si="5"/>
        <v>0.50382008626001229</v>
      </c>
      <c r="AP16" s="54">
        <v>76215</v>
      </c>
      <c r="AQ16" s="55">
        <f t="shared" si="2"/>
        <v>4.6959334565619226</v>
      </c>
      <c r="AR16" s="54">
        <v>2214</v>
      </c>
      <c r="AS16" s="54">
        <v>7480</v>
      </c>
      <c r="AT16" s="54">
        <v>11958</v>
      </c>
      <c r="AU16" s="54">
        <v>40567</v>
      </c>
      <c r="AV16" s="57">
        <v>251</v>
      </c>
      <c r="AW16" s="54">
        <v>48047</v>
      </c>
      <c r="AX16" s="55">
        <f t="shared" si="3"/>
        <v>2.9603820086260013</v>
      </c>
      <c r="AY16" s="55">
        <f t="shared" si="4"/>
        <v>0.63041396050646203</v>
      </c>
      <c r="AZ16" s="54">
        <v>6448</v>
      </c>
      <c r="BA16" s="54">
        <v>49383</v>
      </c>
      <c r="BB16" s="54">
        <v>30101</v>
      </c>
      <c r="BC16" s="58">
        <v>103</v>
      </c>
      <c r="BD16" s="59">
        <v>4457</v>
      </c>
      <c r="BE16" s="60">
        <f t="shared" si="6"/>
        <v>0.27461491065927296</v>
      </c>
    </row>
    <row r="17" spans="1:57" s="38" customFormat="1" ht="12.75" x14ac:dyDescent="0.2">
      <c r="A17" s="3" t="s">
        <v>24</v>
      </c>
      <c r="B17" s="38" t="s">
        <v>188</v>
      </c>
      <c r="C17" s="3" t="s">
        <v>181</v>
      </c>
      <c r="D17" s="3" t="s">
        <v>4</v>
      </c>
      <c r="E17" s="40">
        <v>860</v>
      </c>
      <c r="F17" s="40">
        <v>52</v>
      </c>
      <c r="G17" s="40">
        <v>465</v>
      </c>
      <c r="H17" s="42">
        <v>9</v>
      </c>
      <c r="I17" s="42">
        <v>0</v>
      </c>
      <c r="J17" s="42">
        <v>9</v>
      </c>
      <c r="K17" s="42">
        <v>0</v>
      </c>
      <c r="L17" s="42">
        <v>0</v>
      </c>
      <c r="M17" s="45" t="s">
        <v>6</v>
      </c>
      <c r="N17" s="44">
        <v>1975</v>
      </c>
      <c r="O17" s="45"/>
      <c r="P17" s="44">
        <v>2010</v>
      </c>
      <c r="Q17" s="45" t="s">
        <v>5</v>
      </c>
      <c r="R17" s="45" t="s">
        <v>5</v>
      </c>
      <c r="S17" s="46">
        <v>9000</v>
      </c>
      <c r="T17" s="47">
        <f t="shared" si="0"/>
        <v>10.465116279069768</v>
      </c>
      <c r="U17" s="46">
        <v>0</v>
      </c>
      <c r="V17" s="46">
        <v>0</v>
      </c>
      <c r="W17" s="46">
        <v>0</v>
      </c>
      <c r="X17" s="46">
        <f t="shared" si="1"/>
        <v>0</v>
      </c>
      <c r="Y17" s="46">
        <v>404</v>
      </c>
      <c r="Z17" s="46">
        <v>9404</v>
      </c>
      <c r="AA17" s="49">
        <v>953</v>
      </c>
      <c r="AB17" s="49">
        <v>5730</v>
      </c>
      <c r="AC17" s="50">
        <v>2434</v>
      </c>
      <c r="AD17" s="49">
        <v>9117</v>
      </c>
      <c r="AE17" s="52">
        <v>4882</v>
      </c>
      <c r="AF17" s="53">
        <v>0</v>
      </c>
      <c r="AG17" s="53">
        <v>232</v>
      </c>
      <c r="AH17" s="53">
        <v>10</v>
      </c>
      <c r="AI17" s="52">
        <v>5124</v>
      </c>
      <c r="AJ17" s="52">
        <v>16598</v>
      </c>
      <c r="AK17" s="52">
        <v>10670</v>
      </c>
      <c r="AL17" s="53">
        <v>0</v>
      </c>
      <c r="AM17" s="53">
        <v>52</v>
      </c>
      <c r="AN17" s="57">
        <v>160</v>
      </c>
      <c r="AO17" s="55">
        <f t="shared" si="5"/>
        <v>0.18604651162790697</v>
      </c>
      <c r="AP17" s="57">
        <v>55</v>
      </c>
      <c r="AQ17" s="55">
        <f t="shared" si="2"/>
        <v>6.3953488372093026E-2</v>
      </c>
      <c r="AR17" s="54">
        <v>3</v>
      </c>
      <c r="AS17" s="54">
        <v>100</v>
      </c>
      <c r="AT17" s="54">
        <v>232</v>
      </c>
      <c r="AU17" s="57">
        <v>300</v>
      </c>
      <c r="AV17" s="57">
        <v>0</v>
      </c>
      <c r="AW17" s="57">
        <v>400</v>
      </c>
      <c r="AX17" s="55">
        <f t="shared" si="3"/>
        <v>0.46511627906976744</v>
      </c>
      <c r="AY17" s="55">
        <f t="shared" si="4"/>
        <v>7.2727272727272725</v>
      </c>
      <c r="AZ17" s="54">
        <v>25</v>
      </c>
      <c r="BA17" s="54">
        <v>200</v>
      </c>
      <c r="BB17" s="54">
        <v>0</v>
      </c>
      <c r="BC17" s="61">
        <v>0</v>
      </c>
      <c r="BD17" s="59">
        <v>0</v>
      </c>
      <c r="BE17" s="60">
        <f t="shared" si="6"/>
        <v>0</v>
      </c>
    </row>
    <row r="18" spans="1:57" s="38" customFormat="1" ht="12.75" x14ac:dyDescent="0.2">
      <c r="A18" s="3" t="s">
        <v>25</v>
      </c>
      <c r="B18" s="38" t="s">
        <v>189</v>
      </c>
      <c r="C18" s="3" t="s">
        <v>179</v>
      </c>
      <c r="D18" s="3" t="s">
        <v>4</v>
      </c>
      <c r="E18" s="39">
        <v>2082</v>
      </c>
      <c r="F18" s="40">
        <v>35</v>
      </c>
      <c r="G18" s="39">
        <v>1148</v>
      </c>
      <c r="H18" s="42">
        <v>48</v>
      </c>
      <c r="I18" s="42">
        <v>0</v>
      </c>
      <c r="J18" s="42">
        <v>48</v>
      </c>
      <c r="K18" s="42">
        <v>4</v>
      </c>
      <c r="L18" s="42">
        <v>2</v>
      </c>
      <c r="M18" s="43">
        <v>4100</v>
      </c>
      <c r="N18" s="44">
        <v>2011</v>
      </c>
      <c r="O18" s="45" t="s">
        <v>6</v>
      </c>
      <c r="P18" s="45" t="s">
        <v>6</v>
      </c>
      <c r="Q18" s="45" t="s">
        <v>13</v>
      </c>
      <c r="R18" s="45" t="s">
        <v>13</v>
      </c>
      <c r="S18" s="46">
        <v>103132</v>
      </c>
      <c r="T18" s="47">
        <f t="shared" si="0"/>
        <v>49.535062439961578</v>
      </c>
      <c r="U18" s="46">
        <v>720</v>
      </c>
      <c r="V18" s="46">
        <v>3457</v>
      </c>
      <c r="W18" s="46">
        <v>4000</v>
      </c>
      <c r="X18" s="46">
        <f t="shared" si="1"/>
        <v>8177</v>
      </c>
      <c r="Y18" s="46">
        <v>38332</v>
      </c>
      <c r="Z18" s="46">
        <v>145641</v>
      </c>
      <c r="AA18" s="49">
        <v>7945</v>
      </c>
      <c r="AB18" s="49">
        <v>69513</v>
      </c>
      <c r="AC18" s="50">
        <v>60701</v>
      </c>
      <c r="AD18" s="49">
        <v>140462</v>
      </c>
      <c r="AE18" s="52">
        <v>6891</v>
      </c>
      <c r="AF18" s="53">
        <v>218</v>
      </c>
      <c r="AG18" s="53">
        <v>112</v>
      </c>
      <c r="AH18" s="53">
        <v>148</v>
      </c>
      <c r="AI18" s="52">
        <v>7369</v>
      </c>
      <c r="AJ18" s="52">
        <v>13158</v>
      </c>
      <c r="AK18" s="52">
        <v>10598</v>
      </c>
      <c r="AL18" s="53">
        <v>13</v>
      </c>
      <c r="AM18" s="53">
        <v>52</v>
      </c>
      <c r="AN18" s="57">
        <v>817</v>
      </c>
      <c r="AO18" s="55">
        <f t="shared" si="5"/>
        <v>0.39241114313160425</v>
      </c>
      <c r="AP18" s="54">
        <v>5144</v>
      </c>
      <c r="AQ18" s="55">
        <f t="shared" si="2"/>
        <v>2.4707012487992315</v>
      </c>
      <c r="AR18" s="54">
        <v>680</v>
      </c>
      <c r="AS18" s="54">
        <v>1177</v>
      </c>
      <c r="AT18" s="54">
        <v>1437</v>
      </c>
      <c r="AU18" s="54">
        <v>5859</v>
      </c>
      <c r="AV18" s="57">
        <v>150</v>
      </c>
      <c r="AW18" s="54">
        <v>7036</v>
      </c>
      <c r="AX18" s="55">
        <f t="shared" si="3"/>
        <v>3.3794428434197887</v>
      </c>
      <c r="AY18" s="55">
        <f t="shared" si="4"/>
        <v>1.3678071539657854</v>
      </c>
      <c r="AZ18" s="54">
        <v>875</v>
      </c>
      <c r="BA18" s="54"/>
      <c r="BB18" s="54"/>
      <c r="BC18" s="58">
        <v>38</v>
      </c>
      <c r="BD18" s="59">
        <v>680</v>
      </c>
      <c r="BE18" s="60">
        <f t="shared" si="6"/>
        <v>0.32660902977905859</v>
      </c>
    </row>
    <row r="19" spans="1:57" s="38" customFormat="1" ht="12.75" x14ac:dyDescent="0.2">
      <c r="A19" s="3" t="s">
        <v>26</v>
      </c>
      <c r="B19" s="38" t="s">
        <v>190</v>
      </c>
      <c r="C19" s="3" t="s">
        <v>191</v>
      </c>
      <c r="D19" s="3" t="s">
        <v>8</v>
      </c>
      <c r="E19" s="39">
        <v>7788</v>
      </c>
      <c r="F19" s="40">
        <v>52</v>
      </c>
      <c r="G19" s="39">
        <v>1924</v>
      </c>
      <c r="H19" s="42">
        <v>125</v>
      </c>
      <c r="I19" s="42">
        <v>30</v>
      </c>
      <c r="J19" s="42">
        <v>155</v>
      </c>
      <c r="K19" s="42">
        <v>30</v>
      </c>
      <c r="L19" s="42">
        <v>6</v>
      </c>
      <c r="M19" s="43">
        <v>7781</v>
      </c>
      <c r="N19" s="44">
        <v>1912</v>
      </c>
      <c r="O19" s="44">
        <v>2018</v>
      </c>
      <c r="P19" s="44">
        <v>2018</v>
      </c>
      <c r="Q19" s="45" t="s">
        <v>5</v>
      </c>
      <c r="R19" s="45" t="s">
        <v>5</v>
      </c>
      <c r="S19" s="46">
        <v>171245</v>
      </c>
      <c r="T19" s="47">
        <f t="shared" si="0"/>
        <v>21.988315356959426</v>
      </c>
      <c r="U19" s="46">
        <v>0</v>
      </c>
      <c r="V19" s="46">
        <v>11567</v>
      </c>
      <c r="W19" s="46">
        <v>10777</v>
      </c>
      <c r="X19" s="46">
        <f t="shared" si="1"/>
        <v>22344</v>
      </c>
      <c r="Y19" s="46">
        <v>117992</v>
      </c>
      <c r="Z19" s="46">
        <v>300804</v>
      </c>
      <c r="AA19" s="49">
        <v>19436</v>
      </c>
      <c r="AB19" s="49">
        <v>187455</v>
      </c>
      <c r="AC19" s="50">
        <v>86606</v>
      </c>
      <c r="AD19" s="49">
        <v>298909</v>
      </c>
      <c r="AE19" s="52">
        <v>20484</v>
      </c>
      <c r="AF19" s="52">
        <v>1107</v>
      </c>
      <c r="AG19" s="53">
        <v>438</v>
      </c>
      <c r="AH19" s="53">
        <v>43</v>
      </c>
      <c r="AI19" s="52">
        <v>22072</v>
      </c>
      <c r="AJ19" s="52">
        <v>14314</v>
      </c>
      <c r="AK19" s="52">
        <v>12815</v>
      </c>
      <c r="AL19" s="53">
        <v>10</v>
      </c>
      <c r="AM19" s="53">
        <v>54</v>
      </c>
      <c r="AN19" s="54">
        <v>6088</v>
      </c>
      <c r="AO19" s="55">
        <f t="shared" si="5"/>
        <v>0.78171545968156142</v>
      </c>
      <c r="AP19" s="54">
        <v>16476</v>
      </c>
      <c r="AQ19" s="55">
        <f t="shared" si="2"/>
        <v>2.115562403697997</v>
      </c>
      <c r="AR19" s="54">
        <v>150</v>
      </c>
      <c r="AS19" s="54">
        <v>11169</v>
      </c>
      <c r="AT19" s="54">
        <v>12457</v>
      </c>
      <c r="AU19" s="54">
        <v>16905</v>
      </c>
      <c r="AV19" s="57">
        <v>13</v>
      </c>
      <c r="AW19" s="54">
        <v>28074</v>
      </c>
      <c r="AX19" s="55">
        <f t="shared" si="3"/>
        <v>3.6047765793528503</v>
      </c>
      <c r="AY19" s="55">
        <f t="shared" si="4"/>
        <v>1.7039329934450109</v>
      </c>
      <c r="AZ19" s="54">
        <v>472</v>
      </c>
      <c r="BA19" s="54">
        <v>2548</v>
      </c>
      <c r="BB19" s="54">
        <v>13984</v>
      </c>
      <c r="BC19" s="58">
        <v>98</v>
      </c>
      <c r="BD19" s="59">
        <v>1315</v>
      </c>
      <c r="BE19" s="60">
        <f t="shared" si="6"/>
        <v>0.16884951206985105</v>
      </c>
    </row>
    <row r="20" spans="1:57" s="38" customFormat="1" ht="12.75" x14ac:dyDescent="0.2">
      <c r="A20" s="3" t="s">
        <v>27</v>
      </c>
      <c r="B20" s="38" t="s">
        <v>192</v>
      </c>
      <c r="C20" s="3" t="s">
        <v>169</v>
      </c>
      <c r="D20" s="3" t="s">
        <v>8</v>
      </c>
      <c r="E20" s="39">
        <v>2428</v>
      </c>
      <c r="F20" s="40">
        <v>52</v>
      </c>
      <c r="G20" s="40">
        <v>619</v>
      </c>
      <c r="H20" s="42">
        <v>35</v>
      </c>
      <c r="I20" s="42">
        <v>0</v>
      </c>
      <c r="J20" s="42">
        <v>35</v>
      </c>
      <c r="K20" s="42">
        <v>30</v>
      </c>
      <c r="L20" s="42">
        <v>2</v>
      </c>
      <c r="M20" s="43">
        <v>2890</v>
      </c>
      <c r="N20" s="44">
        <v>1949</v>
      </c>
      <c r="O20" s="44">
        <v>2020</v>
      </c>
      <c r="P20" s="44">
        <v>2020</v>
      </c>
      <c r="Q20" s="45" t="s">
        <v>5</v>
      </c>
      <c r="R20" s="45" t="s">
        <v>13</v>
      </c>
      <c r="S20" s="46">
        <v>5086</v>
      </c>
      <c r="T20" s="47">
        <f t="shared" si="0"/>
        <v>2.0947281713344315</v>
      </c>
      <c r="U20" s="46">
        <v>200</v>
      </c>
      <c r="V20" s="46">
        <v>4646</v>
      </c>
      <c r="W20" s="46">
        <v>44175</v>
      </c>
      <c r="X20" s="46">
        <f t="shared" si="1"/>
        <v>49021</v>
      </c>
      <c r="Y20" s="46">
        <v>102640</v>
      </c>
      <c r="Z20" s="46">
        <v>112572</v>
      </c>
      <c r="AA20" s="49">
        <v>8528</v>
      </c>
      <c r="AB20" s="49">
        <v>73174</v>
      </c>
      <c r="AC20" s="50">
        <v>29973</v>
      </c>
      <c r="AD20" s="49">
        <v>114851</v>
      </c>
      <c r="AE20" s="52">
        <v>16508</v>
      </c>
      <c r="AF20" s="52">
        <v>1509</v>
      </c>
      <c r="AG20" s="53">
        <v>388</v>
      </c>
      <c r="AH20" s="53">
        <v>77</v>
      </c>
      <c r="AI20" s="52">
        <v>18482</v>
      </c>
      <c r="AJ20" s="52">
        <v>13158</v>
      </c>
      <c r="AK20" s="52">
        <v>10598</v>
      </c>
      <c r="AL20" s="53">
        <v>18</v>
      </c>
      <c r="AM20" s="53">
        <v>52</v>
      </c>
      <c r="AN20" s="54">
        <v>1025</v>
      </c>
      <c r="AO20" s="55">
        <f t="shared" si="5"/>
        <v>0.42215815485996705</v>
      </c>
      <c r="AP20" s="54">
        <v>2767</v>
      </c>
      <c r="AQ20" s="55">
        <f t="shared" si="2"/>
        <v>1.1396210873146624</v>
      </c>
      <c r="AR20" s="54"/>
      <c r="AS20" s="54">
        <v>1652</v>
      </c>
      <c r="AT20" s="54">
        <v>1943</v>
      </c>
      <c r="AU20" s="54">
        <v>8109</v>
      </c>
      <c r="AV20" s="57">
        <v>0</v>
      </c>
      <c r="AW20" s="54">
        <v>9761</v>
      </c>
      <c r="AX20" s="55">
        <f t="shared" si="3"/>
        <v>4.0201812191103787</v>
      </c>
      <c r="AY20" s="55">
        <f t="shared" si="4"/>
        <v>3.5276472714130827</v>
      </c>
      <c r="AZ20" s="54">
        <v>340</v>
      </c>
      <c r="BA20" s="54"/>
      <c r="BB20" s="54">
        <v>9006</v>
      </c>
      <c r="BC20" s="58">
        <v>112</v>
      </c>
      <c r="BD20" s="59">
        <v>1009</v>
      </c>
      <c r="BE20" s="60">
        <f t="shared" si="6"/>
        <v>0.41556836902800659</v>
      </c>
    </row>
    <row r="21" spans="1:57" s="38" customFormat="1" ht="12.75" x14ac:dyDescent="0.2">
      <c r="A21" s="3" t="s">
        <v>28</v>
      </c>
      <c r="B21" s="38" t="s">
        <v>193</v>
      </c>
      <c r="C21" s="3" t="s">
        <v>169</v>
      </c>
      <c r="D21" s="3" t="s">
        <v>8</v>
      </c>
      <c r="E21" s="39">
        <v>2789</v>
      </c>
      <c r="F21" s="40">
        <v>33</v>
      </c>
      <c r="G21" s="39">
        <v>1650</v>
      </c>
      <c r="H21" s="42">
        <v>48</v>
      </c>
      <c r="I21" s="42">
        <v>1.5</v>
      </c>
      <c r="J21" s="42">
        <v>49.5</v>
      </c>
      <c r="K21" s="42">
        <v>5</v>
      </c>
      <c r="L21" s="42">
        <v>4</v>
      </c>
      <c r="M21" s="43">
        <v>3744</v>
      </c>
      <c r="N21" s="44">
        <v>1895</v>
      </c>
      <c r="O21" s="44">
        <v>2021</v>
      </c>
      <c r="P21" s="44">
        <v>2021</v>
      </c>
      <c r="Q21" s="45" t="s">
        <v>9</v>
      </c>
      <c r="R21" s="45" t="s">
        <v>13</v>
      </c>
      <c r="S21" s="46">
        <v>59000</v>
      </c>
      <c r="T21" s="47">
        <f t="shared" si="0"/>
        <v>21.154535675869486</v>
      </c>
      <c r="U21" s="46">
        <v>1136</v>
      </c>
      <c r="V21" s="46">
        <v>4111</v>
      </c>
      <c r="W21" s="46">
        <v>11256</v>
      </c>
      <c r="X21" s="46">
        <f t="shared" si="1"/>
        <v>16503</v>
      </c>
      <c r="Y21" s="46">
        <v>32860</v>
      </c>
      <c r="Z21" s="46">
        <v>97107</v>
      </c>
      <c r="AA21" s="49">
        <v>12289</v>
      </c>
      <c r="AB21" s="49">
        <v>48282</v>
      </c>
      <c r="AC21" s="50">
        <v>20678</v>
      </c>
      <c r="AD21" s="49">
        <v>82164</v>
      </c>
      <c r="AE21" s="52">
        <v>11428</v>
      </c>
      <c r="AF21" s="52">
        <v>1010</v>
      </c>
      <c r="AG21" s="53">
        <v>317</v>
      </c>
      <c r="AH21" s="53">
        <v>6</v>
      </c>
      <c r="AI21" s="52">
        <v>12761</v>
      </c>
      <c r="AJ21" s="52">
        <v>13158</v>
      </c>
      <c r="AK21" s="52">
        <v>10598</v>
      </c>
      <c r="AL21" s="53">
        <v>22</v>
      </c>
      <c r="AM21" s="53">
        <v>52</v>
      </c>
      <c r="AN21" s="54">
        <v>1475</v>
      </c>
      <c r="AO21" s="55">
        <f t="shared" si="5"/>
        <v>0.52886339189673715</v>
      </c>
      <c r="AP21" s="54">
        <v>3242</v>
      </c>
      <c r="AQ21" s="55">
        <f t="shared" si="2"/>
        <v>1.1624238078164217</v>
      </c>
      <c r="AR21" s="54">
        <v>350</v>
      </c>
      <c r="AS21" s="54">
        <v>3376</v>
      </c>
      <c r="AT21" s="54">
        <v>3724</v>
      </c>
      <c r="AU21" s="54">
        <v>7181</v>
      </c>
      <c r="AV21" s="57">
        <v>0</v>
      </c>
      <c r="AW21" s="54">
        <v>10557</v>
      </c>
      <c r="AX21" s="55">
        <f t="shared" si="3"/>
        <v>3.7852276801721048</v>
      </c>
      <c r="AY21" s="55">
        <f t="shared" si="4"/>
        <v>3.2563232572486118</v>
      </c>
      <c r="AZ21" s="54">
        <v>254</v>
      </c>
      <c r="BA21" s="54">
        <v>154</v>
      </c>
      <c r="BB21" s="54"/>
      <c r="BC21" s="58">
        <v>58</v>
      </c>
      <c r="BD21" s="59">
        <v>666</v>
      </c>
      <c r="BE21" s="60">
        <f t="shared" si="6"/>
        <v>0.23879526712083185</v>
      </c>
    </row>
    <row r="22" spans="1:57" s="38" customFormat="1" ht="12.75" x14ac:dyDescent="0.2">
      <c r="A22" s="3" t="s">
        <v>29</v>
      </c>
      <c r="B22" s="38" t="s">
        <v>194</v>
      </c>
      <c r="C22" s="3" t="s">
        <v>184</v>
      </c>
      <c r="D22" s="3" t="s">
        <v>8</v>
      </c>
      <c r="E22" s="39">
        <v>2172</v>
      </c>
      <c r="F22" s="40">
        <v>34</v>
      </c>
      <c r="G22" s="40">
        <v>340</v>
      </c>
      <c r="H22" s="42">
        <v>0</v>
      </c>
      <c r="I22" s="42">
        <v>0</v>
      </c>
      <c r="J22" s="42">
        <v>0</v>
      </c>
      <c r="K22" s="42">
        <v>20</v>
      </c>
      <c r="L22" s="42">
        <v>0</v>
      </c>
      <c r="M22" s="43">
        <v>2400</v>
      </c>
      <c r="N22" s="44">
        <v>1930</v>
      </c>
      <c r="O22" s="45" t="s">
        <v>6</v>
      </c>
      <c r="P22" s="45" t="s">
        <v>6</v>
      </c>
      <c r="Q22" s="45" t="s">
        <v>9</v>
      </c>
      <c r="R22" s="45" t="s">
        <v>5</v>
      </c>
      <c r="S22" s="46">
        <v>0</v>
      </c>
      <c r="T22" s="47">
        <f t="shared" si="0"/>
        <v>0</v>
      </c>
      <c r="U22" s="46">
        <v>1500</v>
      </c>
      <c r="V22" s="46">
        <v>3587</v>
      </c>
      <c r="W22" s="46">
        <v>0</v>
      </c>
      <c r="X22" s="46">
        <f t="shared" si="1"/>
        <v>5087</v>
      </c>
      <c r="Y22" s="46">
        <v>1799</v>
      </c>
      <c r="Z22" s="46">
        <v>6886</v>
      </c>
      <c r="AA22" s="49">
        <v>416</v>
      </c>
      <c r="AB22" s="49">
        <v>0</v>
      </c>
      <c r="AC22" s="50">
        <v>1199</v>
      </c>
      <c r="AD22" s="49">
        <v>1615</v>
      </c>
      <c r="AE22" s="52">
        <v>5961</v>
      </c>
      <c r="AF22" s="53">
        <v>253</v>
      </c>
      <c r="AG22" s="53">
        <v>47</v>
      </c>
      <c r="AH22" s="53">
        <v>0</v>
      </c>
      <c r="AI22" s="52">
        <v>6261</v>
      </c>
      <c r="AJ22" s="52">
        <v>0</v>
      </c>
      <c r="AK22" s="52">
        <v>0</v>
      </c>
      <c r="AL22" s="53">
        <v>2</v>
      </c>
      <c r="AM22" s="53">
        <v>52</v>
      </c>
      <c r="AN22" s="57">
        <v>130</v>
      </c>
      <c r="AO22" s="55">
        <f t="shared" si="5"/>
        <v>5.9852670349907919E-2</v>
      </c>
      <c r="AP22" s="57">
        <v>459</v>
      </c>
      <c r="AQ22" s="55">
        <f t="shared" si="2"/>
        <v>0.21132596685082872</v>
      </c>
      <c r="AR22" s="54"/>
      <c r="AS22" s="54">
        <v>0</v>
      </c>
      <c r="AT22" s="54">
        <v>254</v>
      </c>
      <c r="AU22" s="57">
        <v>192</v>
      </c>
      <c r="AV22" s="57">
        <v>33</v>
      </c>
      <c r="AW22" s="57">
        <v>192</v>
      </c>
      <c r="AX22" s="55">
        <f t="shared" si="3"/>
        <v>8.8397790055248615E-2</v>
      </c>
      <c r="AY22" s="55">
        <f t="shared" si="4"/>
        <v>0.41830065359477125</v>
      </c>
      <c r="AZ22" s="54">
        <v>8</v>
      </c>
      <c r="BA22" s="54"/>
      <c r="BB22" s="54"/>
      <c r="BC22" s="61">
        <v>0</v>
      </c>
      <c r="BD22" s="59">
        <v>182</v>
      </c>
      <c r="BE22" s="60">
        <f t="shared" si="6"/>
        <v>8.3793738489871081E-2</v>
      </c>
    </row>
    <row r="23" spans="1:57" s="38" customFormat="1" ht="12.75" x14ac:dyDescent="0.2">
      <c r="A23" s="3" t="s">
        <v>30</v>
      </c>
      <c r="B23" s="38" t="s">
        <v>195</v>
      </c>
      <c r="C23" s="3" t="s">
        <v>181</v>
      </c>
      <c r="D23" s="3" t="s">
        <v>8</v>
      </c>
      <c r="E23" s="39">
        <v>5766</v>
      </c>
      <c r="F23" s="40">
        <v>52</v>
      </c>
      <c r="G23" s="39">
        <v>1896</v>
      </c>
      <c r="H23" s="42">
        <v>109</v>
      </c>
      <c r="I23" s="42">
        <v>0</v>
      </c>
      <c r="J23" s="42">
        <v>109</v>
      </c>
      <c r="K23" s="42">
        <v>10</v>
      </c>
      <c r="L23" s="42">
        <v>4</v>
      </c>
      <c r="M23" s="43">
        <v>4426</v>
      </c>
      <c r="N23" s="44">
        <v>1830</v>
      </c>
      <c r="O23" s="44">
        <v>1960</v>
      </c>
      <c r="P23" s="44">
        <v>1990</v>
      </c>
      <c r="Q23" s="45" t="s">
        <v>10</v>
      </c>
      <c r="R23" s="45" t="s">
        <v>17</v>
      </c>
      <c r="S23" s="46">
        <v>98250</v>
      </c>
      <c r="T23" s="47">
        <f t="shared" si="0"/>
        <v>17.039542143600418</v>
      </c>
      <c r="U23" s="46">
        <v>737</v>
      </c>
      <c r="V23" s="46">
        <v>9576</v>
      </c>
      <c r="W23" s="46">
        <v>1500</v>
      </c>
      <c r="X23" s="46">
        <f t="shared" si="1"/>
        <v>11813</v>
      </c>
      <c r="Y23" s="46">
        <v>93537</v>
      </c>
      <c r="Z23" s="46">
        <v>202100</v>
      </c>
      <c r="AA23" s="49">
        <v>18000</v>
      </c>
      <c r="AB23" s="49">
        <v>106872</v>
      </c>
      <c r="AC23" s="50">
        <v>75000</v>
      </c>
      <c r="AD23" s="49">
        <v>201072</v>
      </c>
      <c r="AE23" s="52">
        <v>29296</v>
      </c>
      <c r="AF23" s="52">
        <v>2644</v>
      </c>
      <c r="AG23" s="52">
        <v>1470</v>
      </c>
      <c r="AH23" s="53">
        <v>54</v>
      </c>
      <c r="AI23" s="52">
        <v>33464</v>
      </c>
      <c r="AJ23" s="52">
        <v>13158</v>
      </c>
      <c r="AK23" s="52">
        <v>10598</v>
      </c>
      <c r="AL23" s="53">
        <v>79</v>
      </c>
      <c r="AM23" s="53">
        <v>53</v>
      </c>
      <c r="AN23" s="54">
        <v>1798</v>
      </c>
      <c r="AO23" s="55">
        <f t="shared" si="5"/>
        <v>0.31182795698924731</v>
      </c>
      <c r="AP23" s="54">
        <v>15350</v>
      </c>
      <c r="AQ23" s="55">
        <f t="shared" si="2"/>
        <v>2.662157474852584</v>
      </c>
      <c r="AR23" s="54">
        <v>1000</v>
      </c>
      <c r="AS23" s="54">
        <v>4722</v>
      </c>
      <c r="AT23" s="54">
        <v>5573</v>
      </c>
      <c r="AU23" s="54">
        <v>21743</v>
      </c>
      <c r="AV23" s="57">
        <v>544</v>
      </c>
      <c r="AW23" s="54">
        <v>26465</v>
      </c>
      <c r="AX23" s="55">
        <f t="shared" si="3"/>
        <v>4.5898369753728758</v>
      </c>
      <c r="AY23" s="55">
        <f t="shared" si="4"/>
        <v>1.7241042345276874</v>
      </c>
      <c r="AZ23" s="54">
        <v>460</v>
      </c>
      <c r="BA23" s="54">
        <v>3223</v>
      </c>
      <c r="BB23" s="54">
        <v>17221</v>
      </c>
      <c r="BC23" s="58">
        <v>118</v>
      </c>
      <c r="BD23" s="59">
        <v>814</v>
      </c>
      <c r="BE23" s="60">
        <f t="shared" si="6"/>
        <v>0.14117238987166147</v>
      </c>
    </row>
    <row r="24" spans="1:57" s="38" customFormat="1" ht="12.75" x14ac:dyDescent="0.2">
      <c r="A24" s="3" t="s">
        <v>31</v>
      </c>
      <c r="B24" s="38" t="s">
        <v>196</v>
      </c>
      <c r="C24" s="3" t="s">
        <v>169</v>
      </c>
      <c r="D24" s="3" t="s">
        <v>4</v>
      </c>
      <c r="E24" s="39">
        <v>1383</v>
      </c>
      <c r="F24" s="40">
        <v>52</v>
      </c>
      <c r="G24" s="40">
        <v>520</v>
      </c>
      <c r="H24" s="42">
        <v>14</v>
      </c>
      <c r="I24" s="42">
        <v>0.05</v>
      </c>
      <c r="J24" s="42">
        <v>14.05</v>
      </c>
      <c r="K24" s="42">
        <v>0</v>
      </c>
      <c r="L24" s="42">
        <v>1</v>
      </c>
      <c r="M24" s="44">
        <v>527</v>
      </c>
      <c r="N24" s="45" t="s">
        <v>6</v>
      </c>
      <c r="O24" s="45" t="s">
        <v>6</v>
      </c>
      <c r="P24" s="44">
        <v>2018</v>
      </c>
      <c r="Q24" s="45" t="s">
        <v>10</v>
      </c>
      <c r="R24" s="45" t="s">
        <v>5</v>
      </c>
      <c r="S24" s="46">
        <v>18200</v>
      </c>
      <c r="T24" s="47">
        <f t="shared" si="0"/>
        <v>13.159797541576284</v>
      </c>
      <c r="U24" s="46">
        <v>0</v>
      </c>
      <c r="V24" s="46">
        <v>2000</v>
      </c>
      <c r="W24" s="46">
        <v>0</v>
      </c>
      <c r="X24" s="46">
        <f t="shared" si="1"/>
        <v>2000</v>
      </c>
      <c r="Y24" s="46">
        <v>0</v>
      </c>
      <c r="Z24" s="46">
        <v>20200</v>
      </c>
      <c r="AA24" s="49">
        <v>3433</v>
      </c>
      <c r="AB24" s="49">
        <v>11381</v>
      </c>
      <c r="AC24" s="50">
        <v>2522</v>
      </c>
      <c r="AD24" s="49">
        <v>17915</v>
      </c>
      <c r="AE24" s="52">
        <v>3850</v>
      </c>
      <c r="AF24" s="53">
        <v>175</v>
      </c>
      <c r="AG24" s="53">
        <v>132</v>
      </c>
      <c r="AH24" s="53">
        <v>0</v>
      </c>
      <c r="AI24" s="52">
        <v>4157</v>
      </c>
      <c r="AJ24" s="52">
        <v>13757</v>
      </c>
      <c r="AK24" s="52">
        <v>12351</v>
      </c>
      <c r="AL24" s="53">
        <v>6</v>
      </c>
      <c r="AM24" s="53">
        <v>52</v>
      </c>
      <c r="AN24" s="57">
        <v>185</v>
      </c>
      <c r="AO24" s="55">
        <f t="shared" si="5"/>
        <v>0.13376717281272596</v>
      </c>
      <c r="AP24" s="57">
        <v>977</v>
      </c>
      <c r="AQ24" s="55">
        <f t="shared" si="2"/>
        <v>0.70643528561099056</v>
      </c>
      <c r="AR24" s="54">
        <v>124</v>
      </c>
      <c r="AS24" s="54">
        <v>851</v>
      </c>
      <c r="AT24" s="54">
        <v>1064</v>
      </c>
      <c r="AU24" s="54">
        <v>1585</v>
      </c>
      <c r="AV24" s="57">
        <v>0</v>
      </c>
      <c r="AW24" s="54">
        <v>2436</v>
      </c>
      <c r="AX24" s="55">
        <f t="shared" si="3"/>
        <v>1.7613882863340564</v>
      </c>
      <c r="AY24" s="55">
        <f t="shared" si="4"/>
        <v>2.4933469805527122</v>
      </c>
      <c r="AZ24" s="54">
        <v>15</v>
      </c>
      <c r="BA24" s="54">
        <v>50</v>
      </c>
      <c r="BB24" s="54"/>
      <c r="BC24" s="58">
        <v>3</v>
      </c>
      <c r="BD24" s="59">
        <v>210</v>
      </c>
      <c r="BE24" s="60">
        <f t="shared" si="6"/>
        <v>0.15184381778741865</v>
      </c>
    </row>
    <row r="25" spans="1:57" s="38" customFormat="1" ht="12.75" x14ac:dyDescent="0.2">
      <c r="A25" s="3" t="s">
        <v>32</v>
      </c>
      <c r="B25" s="38" t="s">
        <v>197</v>
      </c>
      <c r="C25" s="3" t="s">
        <v>198</v>
      </c>
      <c r="D25" s="3" t="s">
        <v>4</v>
      </c>
      <c r="E25" s="39">
        <v>12187</v>
      </c>
      <c r="F25" s="40">
        <v>52</v>
      </c>
      <c r="G25" s="39">
        <v>3019</v>
      </c>
      <c r="H25" s="42">
        <v>150</v>
      </c>
      <c r="I25" s="42">
        <v>300</v>
      </c>
      <c r="J25" s="42">
        <v>450</v>
      </c>
      <c r="K25" s="42">
        <v>20</v>
      </c>
      <c r="L25" s="42">
        <v>21</v>
      </c>
      <c r="M25" s="43">
        <v>17752</v>
      </c>
      <c r="N25" s="44">
        <v>1967</v>
      </c>
      <c r="O25" s="44">
        <v>2017</v>
      </c>
      <c r="P25" s="44">
        <v>2019</v>
      </c>
      <c r="Q25" s="45" t="s">
        <v>17</v>
      </c>
      <c r="R25" s="45" t="s">
        <v>9</v>
      </c>
      <c r="S25" s="46">
        <v>682193</v>
      </c>
      <c r="T25" s="47">
        <f t="shared" si="0"/>
        <v>55.977106753097566</v>
      </c>
      <c r="U25" s="46">
        <v>0</v>
      </c>
      <c r="V25" s="46">
        <v>18808</v>
      </c>
      <c r="W25" s="46">
        <v>19600</v>
      </c>
      <c r="X25" s="46">
        <f t="shared" si="1"/>
        <v>38408</v>
      </c>
      <c r="Y25" s="46">
        <v>180967</v>
      </c>
      <c r="Z25" s="46">
        <v>881968</v>
      </c>
      <c r="AA25" s="49">
        <v>121994</v>
      </c>
      <c r="AB25" s="49">
        <v>729717</v>
      </c>
      <c r="AC25" s="50">
        <v>188552</v>
      </c>
      <c r="AD25" s="49">
        <v>1053021</v>
      </c>
      <c r="AE25" s="52">
        <v>74447</v>
      </c>
      <c r="AF25" s="52">
        <v>3261</v>
      </c>
      <c r="AG25" s="52">
        <v>2654</v>
      </c>
      <c r="AH25" s="53">
        <v>132</v>
      </c>
      <c r="AI25" s="52">
        <v>80494</v>
      </c>
      <c r="AJ25" s="52">
        <v>13957</v>
      </c>
      <c r="AK25" s="52">
        <v>12451</v>
      </c>
      <c r="AL25" s="53">
        <v>153</v>
      </c>
      <c r="AM25" s="53">
        <v>69</v>
      </c>
      <c r="AN25" s="54">
        <v>8062</v>
      </c>
      <c r="AO25" s="55">
        <f t="shared" si="5"/>
        <v>0.66152457536719456</v>
      </c>
      <c r="AP25" s="54">
        <v>64064</v>
      </c>
      <c r="AQ25" s="55">
        <f t="shared" si="2"/>
        <v>5.2567489948305575</v>
      </c>
      <c r="AR25" s="54">
        <v>13130</v>
      </c>
      <c r="AS25" s="54">
        <v>15060</v>
      </c>
      <c r="AT25" s="54">
        <v>82226</v>
      </c>
      <c r="AU25" s="54">
        <v>62229</v>
      </c>
      <c r="AV25" s="57">
        <v>73</v>
      </c>
      <c r="AW25" s="54">
        <v>77289</v>
      </c>
      <c r="AX25" s="55">
        <f t="shared" si="3"/>
        <v>6.3419217198654305</v>
      </c>
      <c r="AY25" s="55">
        <f t="shared" si="4"/>
        <v>1.2064341908091909</v>
      </c>
      <c r="AZ25" s="54">
        <v>10750</v>
      </c>
      <c r="BA25" s="54">
        <v>70904</v>
      </c>
      <c r="BB25" s="54">
        <v>60165</v>
      </c>
      <c r="BC25" s="58">
        <v>249</v>
      </c>
      <c r="BD25" s="59">
        <v>5182</v>
      </c>
      <c r="BE25" s="60">
        <f t="shared" si="6"/>
        <v>0.42520718798719948</v>
      </c>
    </row>
    <row r="26" spans="1:57" s="38" customFormat="1" ht="12.75" x14ac:dyDescent="0.2">
      <c r="A26" s="3" t="s">
        <v>33</v>
      </c>
      <c r="B26" s="38" t="s">
        <v>199</v>
      </c>
      <c r="C26" s="3" t="s">
        <v>176</v>
      </c>
      <c r="D26" s="3" t="s">
        <v>4</v>
      </c>
      <c r="E26" s="39">
        <v>6271</v>
      </c>
      <c r="F26" s="40">
        <v>50</v>
      </c>
      <c r="G26" s="39">
        <v>2236</v>
      </c>
      <c r="H26" s="42">
        <v>55</v>
      </c>
      <c r="I26" s="42">
        <v>2</v>
      </c>
      <c r="J26" s="42">
        <v>57</v>
      </c>
      <c r="K26" s="42">
        <v>27</v>
      </c>
      <c r="L26" s="42">
        <v>5</v>
      </c>
      <c r="M26" s="43">
        <v>11790</v>
      </c>
      <c r="N26" s="44">
        <v>1906</v>
      </c>
      <c r="O26" s="44">
        <v>1999</v>
      </c>
      <c r="P26" s="44">
        <v>2020</v>
      </c>
      <c r="Q26" s="45" t="s">
        <v>9</v>
      </c>
      <c r="R26" s="45" t="s">
        <v>9</v>
      </c>
      <c r="S26" s="46">
        <v>108500</v>
      </c>
      <c r="T26" s="47">
        <f t="shared" si="0"/>
        <v>17.301865731143359</v>
      </c>
      <c r="U26" s="46">
        <v>300</v>
      </c>
      <c r="V26" s="46">
        <v>537</v>
      </c>
      <c r="W26" s="46">
        <v>12117</v>
      </c>
      <c r="X26" s="46">
        <f t="shared" si="1"/>
        <v>12954</v>
      </c>
      <c r="Y26" s="46">
        <v>22863</v>
      </c>
      <c r="Z26" s="46">
        <v>132200</v>
      </c>
      <c r="AA26" s="49">
        <v>11469</v>
      </c>
      <c r="AB26" s="49">
        <v>87202</v>
      </c>
      <c r="AC26" s="50">
        <v>39755</v>
      </c>
      <c r="AD26" s="49">
        <v>127816</v>
      </c>
      <c r="AE26" s="52">
        <v>25644</v>
      </c>
      <c r="AF26" s="52">
        <v>1188</v>
      </c>
      <c r="AG26" s="53">
        <v>925</v>
      </c>
      <c r="AH26" s="53">
        <v>10</v>
      </c>
      <c r="AI26" s="52">
        <v>27767</v>
      </c>
      <c r="AJ26" s="52">
        <v>13757</v>
      </c>
      <c r="AK26" s="52">
        <v>12351</v>
      </c>
      <c r="AL26" s="53">
        <v>39</v>
      </c>
      <c r="AM26" s="53">
        <v>52</v>
      </c>
      <c r="AN26" s="54">
        <v>3336</v>
      </c>
      <c r="AO26" s="55">
        <f t="shared" si="5"/>
        <v>0.53197257215755067</v>
      </c>
      <c r="AP26" s="54">
        <v>10013</v>
      </c>
      <c r="AQ26" s="55">
        <f t="shared" si="2"/>
        <v>1.5967150374740871</v>
      </c>
      <c r="AR26" s="54">
        <v>325</v>
      </c>
      <c r="AS26" s="54" t="s">
        <v>6</v>
      </c>
      <c r="AT26" s="54" t="s">
        <v>6</v>
      </c>
      <c r="AU26" s="54">
        <v>21513</v>
      </c>
      <c r="AV26" s="57">
        <v>38</v>
      </c>
      <c r="AW26" s="54">
        <v>21513</v>
      </c>
      <c r="AX26" s="55">
        <f t="shared" si="3"/>
        <v>3.430553340774996</v>
      </c>
      <c r="AY26" s="55">
        <f t="shared" si="4"/>
        <v>2.1485069409767301</v>
      </c>
      <c r="AZ26" s="54">
        <v>728</v>
      </c>
      <c r="BA26" s="54">
        <v>200</v>
      </c>
      <c r="BB26" s="54">
        <v>0</v>
      </c>
      <c r="BC26" s="58">
        <v>134</v>
      </c>
      <c r="BD26" s="59">
        <v>675</v>
      </c>
      <c r="BE26" s="60">
        <f t="shared" si="6"/>
        <v>0.107638335193749</v>
      </c>
    </row>
    <row r="27" spans="1:57" s="38" customFormat="1" ht="12.75" x14ac:dyDescent="0.2">
      <c r="A27" s="3" t="s">
        <v>34</v>
      </c>
      <c r="B27" s="38" t="s">
        <v>200</v>
      </c>
      <c r="C27" s="3" t="s">
        <v>201</v>
      </c>
      <c r="D27" s="3" t="s">
        <v>4</v>
      </c>
      <c r="E27" s="39">
        <v>10761</v>
      </c>
      <c r="F27" s="40">
        <v>52</v>
      </c>
      <c r="G27" s="39">
        <v>3056</v>
      </c>
      <c r="H27" s="42">
        <v>280</v>
      </c>
      <c r="I27" s="42">
        <v>108</v>
      </c>
      <c r="J27" s="42">
        <v>388</v>
      </c>
      <c r="K27" s="42">
        <v>9.1999999999999993</v>
      </c>
      <c r="L27" s="42">
        <v>14</v>
      </c>
      <c r="M27" s="43">
        <v>14748</v>
      </c>
      <c r="N27" s="44">
        <v>1926</v>
      </c>
      <c r="O27" s="44">
        <v>2000</v>
      </c>
      <c r="P27" s="44">
        <v>2020</v>
      </c>
      <c r="Q27" s="45" t="s">
        <v>5</v>
      </c>
      <c r="R27" s="45" t="s">
        <v>9</v>
      </c>
      <c r="S27" s="46">
        <v>793806</v>
      </c>
      <c r="T27" s="47">
        <f t="shared" si="0"/>
        <v>73.766936158349594</v>
      </c>
      <c r="U27" s="46">
        <v>300</v>
      </c>
      <c r="V27" s="46">
        <v>21795</v>
      </c>
      <c r="W27" s="46">
        <v>3828</v>
      </c>
      <c r="X27" s="46">
        <f t="shared" si="1"/>
        <v>25923</v>
      </c>
      <c r="Y27" s="46">
        <v>12728</v>
      </c>
      <c r="Z27" s="46">
        <v>828629</v>
      </c>
      <c r="AA27" s="49">
        <v>66400</v>
      </c>
      <c r="AB27" s="49">
        <v>536615</v>
      </c>
      <c r="AC27" s="50">
        <v>122107</v>
      </c>
      <c r="AD27" s="49">
        <v>729417</v>
      </c>
      <c r="AE27" s="52">
        <v>60246</v>
      </c>
      <c r="AF27" s="52">
        <v>6278</v>
      </c>
      <c r="AG27" s="52">
        <v>3156</v>
      </c>
      <c r="AH27" s="53">
        <v>40</v>
      </c>
      <c r="AI27" s="52">
        <v>69720</v>
      </c>
      <c r="AJ27" s="52">
        <v>13757</v>
      </c>
      <c r="AK27" s="52">
        <v>12351</v>
      </c>
      <c r="AL27" s="53">
        <v>141</v>
      </c>
      <c r="AM27" s="53">
        <v>56</v>
      </c>
      <c r="AN27" s="54">
        <v>4593</v>
      </c>
      <c r="AO27" s="55">
        <f t="shared" si="5"/>
        <v>0.42681906885977139</v>
      </c>
      <c r="AP27" s="54">
        <v>37943</v>
      </c>
      <c r="AQ27" s="55">
        <f t="shared" si="2"/>
        <v>3.5259734225443733</v>
      </c>
      <c r="AR27" s="54"/>
      <c r="AS27" s="54">
        <v>12054</v>
      </c>
      <c r="AT27" s="54" t="s">
        <v>6</v>
      </c>
      <c r="AU27" s="54">
        <v>72699</v>
      </c>
      <c r="AV27" s="57">
        <v>198</v>
      </c>
      <c r="AW27" s="54">
        <v>84753</v>
      </c>
      <c r="AX27" s="55">
        <f t="shared" si="3"/>
        <v>7.875940897686089</v>
      </c>
      <c r="AY27" s="55">
        <f t="shared" si="4"/>
        <v>2.2336926442295022</v>
      </c>
      <c r="AZ27" s="54">
        <v>594</v>
      </c>
      <c r="BA27" s="54">
        <v>4435</v>
      </c>
      <c r="BB27" s="54">
        <v>31556</v>
      </c>
      <c r="BC27" s="58">
        <v>299</v>
      </c>
      <c r="BD27" s="59">
        <v>3058</v>
      </c>
      <c r="BE27" s="60">
        <f t="shared" si="6"/>
        <v>0.28417433324040514</v>
      </c>
    </row>
    <row r="28" spans="1:57" s="38" customFormat="1" ht="12.75" x14ac:dyDescent="0.2">
      <c r="A28" s="3" t="s">
        <v>35</v>
      </c>
      <c r="B28" s="38" t="s">
        <v>202</v>
      </c>
      <c r="C28" s="3" t="s">
        <v>201</v>
      </c>
      <c r="D28" s="3" t="s">
        <v>4</v>
      </c>
      <c r="E28" s="39">
        <v>17547</v>
      </c>
      <c r="F28" s="40">
        <v>52</v>
      </c>
      <c r="G28" s="39">
        <v>2236</v>
      </c>
      <c r="H28" s="42">
        <v>310</v>
      </c>
      <c r="I28" s="42">
        <v>0</v>
      </c>
      <c r="J28" s="42">
        <v>310</v>
      </c>
      <c r="K28" s="42">
        <v>46</v>
      </c>
      <c r="L28" s="42">
        <v>8</v>
      </c>
      <c r="M28" s="43">
        <v>11990</v>
      </c>
      <c r="N28" s="44">
        <v>1941</v>
      </c>
      <c r="O28" s="44">
        <v>1985</v>
      </c>
      <c r="P28" s="44">
        <v>2018</v>
      </c>
      <c r="Q28" s="45" t="s">
        <v>9</v>
      </c>
      <c r="R28" s="45" t="s">
        <v>10</v>
      </c>
      <c r="S28" s="46">
        <v>776401</v>
      </c>
      <c r="T28" s="47">
        <f t="shared" si="0"/>
        <v>44.246936798313101</v>
      </c>
      <c r="U28" s="46">
        <v>500</v>
      </c>
      <c r="V28" s="46">
        <v>26798</v>
      </c>
      <c r="W28" s="46">
        <v>0</v>
      </c>
      <c r="X28" s="46">
        <f t="shared" si="1"/>
        <v>27298</v>
      </c>
      <c r="Y28" s="46">
        <v>16004</v>
      </c>
      <c r="Z28" s="46">
        <v>819703</v>
      </c>
      <c r="AA28" s="49">
        <v>41920</v>
      </c>
      <c r="AB28" s="49">
        <v>540972</v>
      </c>
      <c r="AC28" s="50">
        <v>93625</v>
      </c>
      <c r="AD28" s="49">
        <v>681982</v>
      </c>
      <c r="AE28" s="52">
        <v>44608</v>
      </c>
      <c r="AF28" s="52">
        <v>2815</v>
      </c>
      <c r="AG28" s="52">
        <v>4119</v>
      </c>
      <c r="AH28" s="53">
        <v>10</v>
      </c>
      <c r="AI28" s="52">
        <v>51552</v>
      </c>
      <c r="AJ28" s="52">
        <v>14577</v>
      </c>
      <c r="AK28" s="52">
        <v>23021</v>
      </c>
      <c r="AL28" s="53">
        <v>49</v>
      </c>
      <c r="AM28" s="53">
        <v>53</v>
      </c>
      <c r="AN28" s="54">
        <v>9565</v>
      </c>
      <c r="AO28" s="55">
        <f t="shared" si="5"/>
        <v>0.54510742577078708</v>
      </c>
      <c r="AP28" s="54">
        <v>43328</v>
      </c>
      <c r="AQ28" s="55">
        <f t="shared" si="2"/>
        <v>2.4692540035333677</v>
      </c>
      <c r="AR28" s="54">
        <v>1317</v>
      </c>
      <c r="AS28" s="54">
        <v>13801</v>
      </c>
      <c r="AT28" s="54">
        <v>25164</v>
      </c>
      <c r="AU28" s="54">
        <v>61544</v>
      </c>
      <c r="AV28" s="57">
        <v>66</v>
      </c>
      <c r="AW28" s="54">
        <v>75345</v>
      </c>
      <c r="AX28" s="55">
        <f t="shared" si="3"/>
        <v>4.2938963925457347</v>
      </c>
      <c r="AY28" s="55">
        <f t="shared" si="4"/>
        <v>1.7389447932053175</v>
      </c>
      <c r="AZ28" s="54">
        <v>560</v>
      </c>
      <c r="BA28" s="54">
        <v>3150</v>
      </c>
      <c r="BB28" s="54">
        <v>331002</v>
      </c>
      <c r="BC28" s="58">
        <v>374</v>
      </c>
      <c r="BD28" s="59">
        <v>4825</v>
      </c>
      <c r="BE28" s="60">
        <f t="shared" si="6"/>
        <v>0.27497577933549894</v>
      </c>
    </row>
    <row r="29" spans="1:57" s="38" customFormat="1" ht="12.75" x14ac:dyDescent="0.2">
      <c r="A29" s="3" t="s">
        <v>36</v>
      </c>
      <c r="B29" s="38" t="s">
        <v>203</v>
      </c>
      <c r="C29" s="3" t="s">
        <v>198</v>
      </c>
      <c r="D29" s="3" t="s">
        <v>8</v>
      </c>
      <c r="E29" s="39">
        <v>1010</v>
      </c>
      <c r="F29" s="40">
        <v>52</v>
      </c>
      <c r="G29" s="39">
        <v>1274</v>
      </c>
      <c r="H29" s="42">
        <v>16</v>
      </c>
      <c r="I29" s="42">
        <v>8</v>
      </c>
      <c r="J29" s="42">
        <v>24</v>
      </c>
      <c r="K29" s="42">
        <v>0</v>
      </c>
      <c r="L29" s="42">
        <v>2</v>
      </c>
      <c r="M29" s="43">
        <v>1900</v>
      </c>
      <c r="N29" s="44">
        <v>1924</v>
      </c>
      <c r="O29" s="45" t="s">
        <v>6</v>
      </c>
      <c r="P29" s="45"/>
      <c r="Q29" s="45" t="s">
        <v>5</v>
      </c>
      <c r="R29" s="45" t="s">
        <v>5</v>
      </c>
      <c r="S29" s="46">
        <v>7500</v>
      </c>
      <c r="T29" s="47">
        <f t="shared" si="0"/>
        <v>7.4257425742574261</v>
      </c>
      <c r="U29" s="46">
        <v>0</v>
      </c>
      <c r="V29" s="46">
        <v>0</v>
      </c>
      <c r="W29" s="46">
        <v>2000</v>
      </c>
      <c r="X29" s="46">
        <f t="shared" si="1"/>
        <v>2000</v>
      </c>
      <c r="Y29" s="46">
        <v>18132</v>
      </c>
      <c r="Z29" s="46">
        <v>25632</v>
      </c>
      <c r="AA29" s="49">
        <v>6245</v>
      </c>
      <c r="AB29" s="49">
        <v>19080</v>
      </c>
      <c r="AC29" s="50">
        <v>1890</v>
      </c>
      <c r="AD29" s="49">
        <v>27215</v>
      </c>
      <c r="AE29" s="52">
        <v>9697</v>
      </c>
      <c r="AF29" s="53">
        <v>274</v>
      </c>
      <c r="AG29" s="53">
        <v>346</v>
      </c>
      <c r="AH29" s="53">
        <v>1</v>
      </c>
      <c r="AI29" s="52">
        <v>10318</v>
      </c>
      <c r="AJ29" s="52">
        <v>13757</v>
      </c>
      <c r="AK29" s="52">
        <v>12351</v>
      </c>
      <c r="AL29" s="53">
        <v>86</v>
      </c>
      <c r="AM29" s="53">
        <v>52</v>
      </c>
      <c r="AN29" s="57">
        <v>203</v>
      </c>
      <c r="AO29" s="55">
        <f t="shared" si="5"/>
        <v>0.200990099009901</v>
      </c>
      <c r="AP29" s="54">
        <v>1961</v>
      </c>
      <c r="AQ29" s="55">
        <f t="shared" si="2"/>
        <v>1.9415841584158415</v>
      </c>
      <c r="AR29" s="54">
        <v>364</v>
      </c>
      <c r="AS29" s="54" t="s">
        <v>6</v>
      </c>
      <c r="AT29" s="54" t="s">
        <v>6</v>
      </c>
      <c r="AU29" s="54">
        <v>2449</v>
      </c>
      <c r="AV29" s="57">
        <v>0</v>
      </c>
      <c r="AW29" s="54">
        <v>2449</v>
      </c>
      <c r="AX29" s="55">
        <f t="shared" si="3"/>
        <v>2.4247524752475247</v>
      </c>
      <c r="AY29" s="55">
        <f t="shared" si="4"/>
        <v>1.2488526262111168</v>
      </c>
      <c r="AZ29" s="54">
        <v>156</v>
      </c>
      <c r="BA29" s="54"/>
      <c r="BB29" s="54"/>
      <c r="BC29" s="61">
        <v>0</v>
      </c>
      <c r="BD29" s="59">
        <v>0</v>
      </c>
      <c r="BE29" s="60">
        <f t="shared" si="6"/>
        <v>0</v>
      </c>
    </row>
    <row r="30" spans="1:57" s="38" customFormat="1" ht="12.75" x14ac:dyDescent="0.2">
      <c r="A30" s="3" t="s">
        <v>37</v>
      </c>
      <c r="B30" s="38" t="s">
        <v>204</v>
      </c>
      <c r="C30" s="3" t="s">
        <v>176</v>
      </c>
      <c r="D30" s="3" t="s">
        <v>4</v>
      </c>
      <c r="E30" s="39">
        <v>1695</v>
      </c>
      <c r="F30" s="40">
        <v>52</v>
      </c>
      <c r="G30" s="39">
        <v>1300</v>
      </c>
      <c r="H30" s="42">
        <v>35</v>
      </c>
      <c r="I30" s="42">
        <v>0</v>
      </c>
      <c r="J30" s="42">
        <v>35</v>
      </c>
      <c r="K30" s="42">
        <v>9</v>
      </c>
      <c r="L30" s="42">
        <v>1</v>
      </c>
      <c r="M30" s="43">
        <v>1300</v>
      </c>
      <c r="N30" s="44">
        <v>1920</v>
      </c>
      <c r="O30" s="45" t="s">
        <v>6</v>
      </c>
      <c r="P30" s="45" t="s">
        <v>6</v>
      </c>
      <c r="Q30" s="45" t="s">
        <v>9</v>
      </c>
      <c r="R30" s="45" t="s">
        <v>9</v>
      </c>
      <c r="S30" s="46">
        <v>85469</v>
      </c>
      <c r="T30" s="47">
        <f t="shared" si="0"/>
        <v>50.424188790560471</v>
      </c>
      <c r="U30" s="46">
        <v>300</v>
      </c>
      <c r="V30" s="46">
        <v>537</v>
      </c>
      <c r="W30" s="46">
        <v>19743</v>
      </c>
      <c r="X30" s="46">
        <f t="shared" si="1"/>
        <v>20580</v>
      </c>
      <c r="Y30" s="46">
        <v>21008</v>
      </c>
      <c r="Z30" s="46">
        <v>107314</v>
      </c>
      <c r="AA30" s="49">
        <v>8875</v>
      </c>
      <c r="AB30" s="49">
        <v>66819</v>
      </c>
      <c r="AC30" s="50">
        <v>7304</v>
      </c>
      <c r="AD30" s="49">
        <v>84769</v>
      </c>
      <c r="AE30" s="52">
        <v>9204</v>
      </c>
      <c r="AF30" s="53">
        <v>992</v>
      </c>
      <c r="AG30" s="52">
        <v>1288</v>
      </c>
      <c r="AH30" s="53">
        <v>43</v>
      </c>
      <c r="AI30" s="52">
        <v>11527</v>
      </c>
      <c r="AJ30" s="52">
        <v>13158</v>
      </c>
      <c r="AK30" s="52">
        <v>10598</v>
      </c>
      <c r="AL30" s="53">
        <v>19</v>
      </c>
      <c r="AM30" s="53">
        <v>52</v>
      </c>
      <c r="AN30" s="57">
        <v>328</v>
      </c>
      <c r="AO30" s="55">
        <f t="shared" si="5"/>
        <v>0.19351032448377581</v>
      </c>
      <c r="AP30" s="54">
        <v>4680</v>
      </c>
      <c r="AQ30" s="55">
        <f t="shared" si="2"/>
        <v>2.7610619469026547</v>
      </c>
      <c r="AR30" s="54">
        <v>1040</v>
      </c>
      <c r="AS30" s="54">
        <v>903</v>
      </c>
      <c r="AT30" s="54">
        <v>906</v>
      </c>
      <c r="AU30" s="54">
        <v>6017</v>
      </c>
      <c r="AV30" s="57">
        <v>32</v>
      </c>
      <c r="AW30" s="54">
        <v>6920</v>
      </c>
      <c r="AX30" s="55">
        <f t="shared" si="3"/>
        <v>4.0825958702064895</v>
      </c>
      <c r="AY30" s="55">
        <f t="shared" si="4"/>
        <v>1.4786324786324787</v>
      </c>
      <c r="AZ30" s="54">
        <v>1404</v>
      </c>
      <c r="BA30" s="54">
        <v>5951</v>
      </c>
      <c r="BB30" s="54">
        <v>2735</v>
      </c>
      <c r="BC30" s="58">
        <v>125</v>
      </c>
      <c r="BD30" s="59">
        <v>1236</v>
      </c>
      <c r="BE30" s="60">
        <f t="shared" si="6"/>
        <v>0.72920353982300889</v>
      </c>
    </row>
    <row r="31" spans="1:57" s="38" customFormat="1" ht="12.75" x14ac:dyDescent="0.2">
      <c r="A31" s="3" t="s">
        <v>38</v>
      </c>
      <c r="B31" s="38" t="s">
        <v>176</v>
      </c>
      <c r="C31" s="3" t="s">
        <v>169</v>
      </c>
      <c r="D31" s="3" t="s">
        <v>4</v>
      </c>
      <c r="E31" s="39">
        <v>1086</v>
      </c>
      <c r="F31" s="40">
        <v>52</v>
      </c>
      <c r="G31" s="39">
        <v>1248</v>
      </c>
      <c r="H31" s="42">
        <v>14</v>
      </c>
      <c r="I31" s="42">
        <v>10</v>
      </c>
      <c r="J31" s="42">
        <v>24</v>
      </c>
      <c r="K31" s="42">
        <v>0</v>
      </c>
      <c r="L31" s="42">
        <v>2</v>
      </c>
      <c r="M31" s="44">
        <v>966</v>
      </c>
      <c r="N31" s="44">
        <v>1919</v>
      </c>
      <c r="O31" s="44">
        <v>2016</v>
      </c>
      <c r="P31" s="44">
        <v>2022</v>
      </c>
      <c r="Q31" s="45" t="s">
        <v>5</v>
      </c>
      <c r="R31" s="45" t="s">
        <v>9</v>
      </c>
      <c r="S31" s="46">
        <v>36982</v>
      </c>
      <c r="T31" s="47">
        <f t="shared" si="0"/>
        <v>34.05340699815838</v>
      </c>
      <c r="U31" s="46">
        <v>0</v>
      </c>
      <c r="V31" s="46">
        <v>0</v>
      </c>
      <c r="W31" s="46">
        <v>2000</v>
      </c>
      <c r="X31" s="46">
        <f t="shared" si="1"/>
        <v>2000</v>
      </c>
      <c r="Y31" s="46">
        <v>2000</v>
      </c>
      <c r="Z31" s="46">
        <v>38982</v>
      </c>
      <c r="AA31" s="49">
        <v>3279</v>
      </c>
      <c r="AB31" s="49">
        <v>17759</v>
      </c>
      <c r="AC31" s="50">
        <v>24613</v>
      </c>
      <c r="AD31" s="49">
        <v>45651</v>
      </c>
      <c r="AE31" s="52">
        <v>6844</v>
      </c>
      <c r="AF31" s="53">
        <v>733</v>
      </c>
      <c r="AG31" s="53">
        <v>103</v>
      </c>
      <c r="AH31" s="53">
        <v>0</v>
      </c>
      <c r="AI31" s="52">
        <v>7680</v>
      </c>
      <c r="AJ31" s="52">
        <v>13158</v>
      </c>
      <c r="AK31" s="52">
        <v>10598</v>
      </c>
      <c r="AL31" s="53">
        <v>7</v>
      </c>
      <c r="AM31" s="53">
        <v>52</v>
      </c>
      <c r="AN31" s="57">
        <v>410</v>
      </c>
      <c r="AO31" s="55">
        <f t="shared" si="5"/>
        <v>0.37753222836095762</v>
      </c>
      <c r="AP31" s="54">
        <v>2517</v>
      </c>
      <c r="AQ31" s="55">
        <f t="shared" si="2"/>
        <v>2.3176795580110499</v>
      </c>
      <c r="AR31" s="54">
        <v>374</v>
      </c>
      <c r="AS31" s="54">
        <v>22</v>
      </c>
      <c r="AT31" s="54">
        <v>149</v>
      </c>
      <c r="AU31" s="54">
        <v>1074</v>
      </c>
      <c r="AV31" s="57">
        <v>0</v>
      </c>
      <c r="AW31" s="54">
        <v>1096</v>
      </c>
      <c r="AX31" s="55">
        <f t="shared" si="3"/>
        <v>1.0092081031307552</v>
      </c>
      <c r="AY31" s="55">
        <f t="shared" si="4"/>
        <v>0.43543901470003971</v>
      </c>
      <c r="AZ31" s="54">
        <v>220</v>
      </c>
      <c r="BA31" s="54">
        <v>0</v>
      </c>
      <c r="BB31" s="54">
        <v>1134</v>
      </c>
      <c r="BC31" s="58">
        <v>27</v>
      </c>
      <c r="BD31" s="59">
        <v>418</v>
      </c>
      <c r="BE31" s="60">
        <f t="shared" si="6"/>
        <v>0.38489871086556171</v>
      </c>
    </row>
    <row r="32" spans="1:57" s="38" customFormat="1" ht="12.75" x14ac:dyDescent="0.2">
      <c r="A32" s="3" t="s">
        <v>39</v>
      </c>
      <c r="B32" s="38" t="s">
        <v>205</v>
      </c>
      <c r="C32" s="3" t="s">
        <v>201</v>
      </c>
      <c r="D32" s="3" t="s">
        <v>8</v>
      </c>
      <c r="E32" s="39">
        <v>5014</v>
      </c>
      <c r="F32" s="40">
        <v>52</v>
      </c>
      <c r="G32" s="39">
        <v>2184</v>
      </c>
      <c r="H32" s="42">
        <v>123.5</v>
      </c>
      <c r="I32" s="42">
        <v>44</v>
      </c>
      <c r="J32" s="42">
        <v>167.5</v>
      </c>
      <c r="K32" s="42">
        <v>8</v>
      </c>
      <c r="L32" s="42">
        <v>7</v>
      </c>
      <c r="M32" s="43">
        <v>6000</v>
      </c>
      <c r="N32" s="44">
        <v>1987</v>
      </c>
      <c r="O32" s="44">
        <v>1997</v>
      </c>
      <c r="P32" s="44">
        <v>2000</v>
      </c>
      <c r="Q32" s="45" t="s">
        <v>9</v>
      </c>
      <c r="R32" s="45" t="s">
        <v>9</v>
      </c>
      <c r="S32" s="46">
        <v>230996</v>
      </c>
      <c r="T32" s="47">
        <f t="shared" si="0"/>
        <v>46.070203430394898</v>
      </c>
      <c r="U32" s="46">
        <v>837</v>
      </c>
      <c r="V32" s="46">
        <v>7176</v>
      </c>
      <c r="W32" s="46">
        <v>1000</v>
      </c>
      <c r="X32" s="46">
        <f t="shared" si="1"/>
        <v>9013</v>
      </c>
      <c r="Y32" s="46">
        <v>93103</v>
      </c>
      <c r="Z32" s="46">
        <v>332112</v>
      </c>
      <c r="AA32" s="49">
        <v>24034</v>
      </c>
      <c r="AB32" s="49">
        <v>215124</v>
      </c>
      <c r="AC32" s="50">
        <v>68013</v>
      </c>
      <c r="AD32" s="49">
        <v>312006</v>
      </c>
      <c r="AE32" s="52">
        <v>23213</v>
      </c>
      <c r="AF32" s="52">
        <v>2292</v>
      </c>
      <c r="AG32" s="52">
        <v>1038</v>
      </c>
      <c r="AH32" s="53">
        <v>28</v>
      </c>
      <c r="AI32" s="52">
        <v>26571</v>
      </c>
      <c r="AJ32" s="52">
        <v>13757</v>
      </c>
      <c r="AK32" s="52">
        <v>12351</v>
      </c>
      <c r="AL32" s="53">
        <v>26</v>
      </c>
      <c r="AM32" s="53">
        <v>54</v>
      </c>
      <c r="AN32" s="54">
        <v>2651</v>
      </c>
      <c r="AO32" s="55">
        <f t="shared" si="5"/>
        <v>0.52871958516154771</v>
      </c>
      <c r="AP32" s="54">
        <v>14972</v>
      </c>
      <c r="AQ32" s="55">
        <f t="shared" si="2"/>
        <v>2.9860390905464698</v>
      </c>
      <c r="AR32" s="54">
        <v>2424</v>
      </c>
      <c r="AS32" s="54">
        <v>7767</v>
      </c>
      <c r="AT32" s="54">
        <v>8599</v>
      </c>
      <c r="AU32" s="54">
        <v>38389</v>
      </c>
      <c r="AV32" s="57">
        <v>141</v>
      </c>
      <c r="AW32" s="54">
        <v>46156</v>
      </c>
      <c r="AX32" s="55">
        <f t="shared" si="3"/>
        <v>9.2054248105305145</v>
      </c>
      <c r="AY32" s="55">
        <f t="shared" si="4"/>
        <v>3.0828212663638794</v>
      </c>
      <c r="AZ32" s="54">
        <v>1402</v>
      </c>
      <c r="BA32" s="54">
        <v>3016</v>
      </c>
      <c r="BB32" s="54">
        <v>16065</v>
      </c>
      <c r="BC32" s="58">
        <v>197</v>
      </c>
      <c r="BD32" s="59">
        <v>2304</v>
      </c>
      <c r="BE32" s="60">
        <f t="shared" si="6"/>
        <v>0.45951336258476266</v>
      </c>
    </row>
    <row r="33" spans="1:57" s="38" customFormat="1" ht="12.75" x14ac:dyDescent="0.2">
      <c r="A33" s="3" t="s">
        <v>40</v>
      </c>
      <c r="B33" s="38" t="s">
        <v>206</v>
      </c>
      <c r="C33" s="3" t="s">
        <v>181</v>
      </c>
      <c r="D33" s="3" t="s">
        <v>8</v>
      </c>
      <c r="E33" s="39">
        <v>5346</v>
      </c>
      <c r="F33" s="40">
        <v>52</v>
      </c>
      <c r="G33" s="39">
        <v>1456</v>
      </c>
      <c r="H33" s="42">
        <v>48</v>
      </c>
      <c r="I33" s="42">
        <v>14</v>
      </c>
      <c r="J33" s="42">
        <v>62</v>
      </c>
      <c r="K33" s="42">
        <v>24</v>
      </c>
      <c r="L33" s="42">
        <v>3</v>
      </c>
      <c r="M33" s="43">
        <v>4283</v>
      </c>
      <c r="N33" s="44">
        <v>1928</v>
      </c>
      <c r="O33" s="44">
        <v>1979</v>
      </c>
      <c r="P33" s="45" t="s">
        <v>6</v>
      </c>
      <c r="Q33" s="45" t="s">
        <v>10</v>
      </c>
      <c r="R33" s="45" t="s">
        <v>9</v>
      </c>
      <c r="S33" s="46">
        <v>121000</v>
      </c>
      <c r="T33" s="47">
        <f t="shared" si="0"/>
        <v>22.633744855967077</v>
      </c>
      <c r="U33" s="46">
        <v>300</v>
      </c>
      <c r="V33" s="46">
        <v>8284</v>
      </c>
      <c r="W33" s="46">
        <v>2725</v>
      </c>
      <c r="X33" s="46">
        <f t="shared" si="1"/>
        <v>11309</v>
      </c>
      <c r="Y33" s="46">
        <v>8505</v>
      </c>
      <c r="Z33" s="46">
        <v>138089</v>
      </c>
      <c r="AA33" s="49">
        <v>11401</v>
      </c>
      <c r="AB33" s="49">
        <v>79696</v>
      </c>
      <c r="AC33" s="50">
        <v>30363</v>
      </c>
      <c r="AD33" s="49">
        <v>122753</v>
      </c>
      <c r="AE33" s="52">
        <v>19774</v>
      </c>
      <c r="AF33" s="52">
        <v>2343</v>
      </c>
      <c r="AG33" s="53">
        <v>263</v>
      </c>
      <c r="AH33" s="53">
        <v>85</v>
      </c>
      <c r="AI33" s="52">
        <v>22465</v>
      </c>
      <c r="AJ33" s="52">
        <v>13757</v>
      </c>
      <c r="AK33" s="52">
        <v>12351</v>
      </c>
      <c r="AL33" s="53">
        <v>35</v>
      </c>
      <c r="AM33" s="53">
        <v>54</v>
      </c>
      <c r="AN33" s="54">
        <v>1417</v>
      </c>
      <c r="AO33" s="55">
        <f t="shared" si="5"/>
        <v>0.26505798728020952</v>
      </c>
      <c r="AP33" s="54">
        <v>5902</v>
      </c>
      <c r="AQ33" s="55">
        <f t="shared" si="2"/>
        <v>1.1040029928918818</v>
      </c>
      <c r="AR33" s="54">
        <v>340</v>
      </c>
      <c r="AS33" s="54">
        <v>2143</v>
      </c>
      <c r="AT33" s="54">
        <v>2967</v>
      </c>
      <c r="AU33" s="54">
        <v>10211</v>
      </c>
      <c r="AV33" s="57">
        <v>138</v>
      </c>
      <c r="AW33" s="54">
        <v>12354</v>
      </c>
      <c r="AX33" s="55">
        <f t="shared" si="3"/>
        <v>2.3108866442199774</v>
      </c>
      <c r="AY33" s="55">
        <f t="shared" si="4"/>
        <v>2.0931887495764148</v>
      </c>
      <c r="AZ33" s="54">
        <v>520</v>
      </c>
      <c r="BA33" s="54">
        <v>6644</v>
      </c>
      <c r="BB33" s="54">
        <v>3785</v>
      </c>
      <c r="BC33" s="58">
        <v>120</v>
      </c>
      <c r="BD33" s="59">
        <v>1915</v>
      </c>
      <c r="BE33" s="60">
        <f t="shared" si="6"/>
        <v>0.35821174710063597</v>
      </c>
    </row>
    <row r="34" spans="1:57" s="38" customFormat="1" ht="12.75" x14ac:dyDescent="0.2">
      <c r="A34" s="3" t="s">
        <v>41</v>
      </c>
      <c r="B34" s="38" t="s">
        <v>207</v>
      </c>
      <c r="C34" s="3" t="s">
        <v>168</v>
      </c>
      <c r="D34" s="3" t="s">
        <v>42</v>
      </c>
      <c r="E34" s="39">
        <v>1415</v>
      </c>
      <c r="F34" s="40">
        <v>52</v>
      </c>
      <c r="G34" s="39">
        <v>1560</v>
      </c>
      <c r="H34" s="42">
        <v>40.5</v>
      </c>
      <c r="I34" s="42">
        <v>24</v>
      </c>
      <c r="J34" s="42">
        <v>64.5</v>
      </c>
      <c r="K34" s="42">
        <v>0</v>
      </c>
      <c r="L34" s="42">
        <v>2</v>
      </c>
      <c r="M34" s="43">
        <v>1964</v>
      </c>
      <c r="N34" s="44">
        <v>1990</v>
      </c>
      <c r="O34" s="45" t="s">
        <v>6</v>
      </c>
      <c r="P34" s="44">
        <v>2021</v>
      </c>
      <c r="Q34" s="45" t="s">
        <v>5</v>
      </c>
      <c r="R34" s="45" t="s">
        <v>13</v>
      </c>
      <c r="S34" s="46">
        <v>65000</v>
      </c>
      <c r="T34" s="47">
        <f t="shared" si="0"/>
        <v>45.936395759717314</v>
      </c>
      <c r="U34" s="46">
        <v>300</v>
      </c>
      <c r="V34" s="46">
        <v>2000</v>
      </c>
      <c r="W34" s="46">
        <v>0</v>
      </c>
      <c r="X34" s="46">
        <f t="shared" si="1"/>
        <v>2300</v>
      </c>
      <c r="Y34" s="46">
        <v>5500</v>
      </c>
      <c r="Z34" s="46">
        <v>72800</v>
      </c>
      <c r="AA34" s="49">
        <v>9844</v>
      </c>
      <c r="AB34" s="49">
        <v>86987</v>
      </c>
      <c r="AC34" s="50">
        <v>14215</v>
      </c>
      <c r="AD34" s="49">
        <v>115237</v>
      </c>
      <c r="AE34" s="52">
        <v>13468</v>
      </c>
      <c r="AF34" s="52">
        <v>1506</v>
      </c>
      <c r="AG34" s="53">
        <v>540</v>
      </c>
      <c r="AH34" s="53">
        <v>0</v>
      </c>
      <c r="AI34" s="52">
        <v>15514</v>
      </c>
      <c r="AJ34" s="52">
        <v>13757</v>
      </c>
      <c r="AK34" s="52">
        <v>12351</v>
      </c>
      <c r="AL34" s="53">
        <v>25</v>
      </c>
      <c r="AM34" s="53">
        <v>53</v>
      </c>
      <c r="AN34" s="57">
        <v>540</v>
      </c>
      <c r="AO34" s="55">
        <f t="shared" si="5"/>
        <v>0.38162544169611307</v>
      </c>
      <c r="AP34" s="54">
        <v>8343</v>
      </c>
      <c r="AQ34" s="55">
        <f t="shared" si="2"/>
        <v>5.8961130742049468</v>
      </c>
      <c r="AR34" s="54">
        <v>534</v>
      </c>
      <c r="AS34" s="54">
        <v>290</v>
      </c>
      <c r="AT34" s="54">
        <v>511</v>
      </c>
      <c r="AU34" s="54">
        <v>5070</v>
      </c>
      <c r="AV34" s="57">
        <v>0</v>
      </c>
      <c r="AW34" s="54">
        <v>5360</v>
      </c>
      <c r="AX34" s="55">
        <f t="shared" si="3"/>
        <v>3.7879858657243815</v>
      </c>
      <c r="AY34" s="55">
        <f t="shared" si="4"/>
        <v>0.64245475248711492</v>
      </c>
      <c r="AZ34" s="54">
        <v>1200</v>
      </c>
      <c r="BA34" s="54">
        <v>780</v>
      </c>
      <c r="BB34" s="54"/>
      <c r="BC34" s="58">
        <v>82</v>
      </c>
      <c r="BD34" s="59">
        <v>830</v>
      </c>
      <c r="BE34" s="60">
        <f t="shared" si="6"/>
        <v>0.58657243816254412</v>
      </c>
    </row>
    <row r="35" spans="1:57" s="38" customFormat="1" ht="12.75" x14ac:dyDescent="0.2">
      <c r="A35" s="3" t="s">
        <v>43</v>
      </c>
      <c r="B35" s="38" t="s">
        <v>43</v>
      </c>
      <c r="C35" s="3" t="s">
        <v>201</v>
      </c>
      <c r="D35" s="3" t="s">
        <v>4</v>
      </c>
      <c r="E35" s="39">
        <v>3900</v>
      </c>
      <c r="F35" s="40">
        <v>52</v>
      </c>
      <c r="G35" s="39">
        <v>2236</v>
      </c>
      <c r="H35" s="42">
        <v>151</v>
      </c>
      <c r="I35" s="42">
        <v>6</v>
      </c>
      <c r="J35" s="42">
        <v>157</v>
      </c>
      <c r="K35" s="42">
        <v>20</v>
      </c>
      <c r="L35" s="42">
        <v>7</v>
      </c>
      <c r="M35" s="43">
        <v>4595</v>
      </c>
      <c r="N35" s="44">
        <v>1997</v>
      </c>
      <c r="O35" s="44">
        <v>2020</v>
      </c>
      <c r="P35" s="44">
        <v>2020</v>
      </c>
      <c r="Q35" s="45" t="s">
        <v>13</v>
      </c>
      <c r="R35" s="45" t="s">
        <v>13</v>
      </c>
      <c r="S35" s="46">
        <v>283515</v>
      </c>
      <c r="T35" s="47">
        <f t="shared" si="0"/>
        <v>72.696153846153848</v>
      </c>
      <c r="U35" s="46">
        <v>700</v>
      </c>
      <c r="V35" s="46">
        <v>8380</v>
      </c>
      <c r="W35" s="46">
        <v>8920</v>
      </c>
      <c r="X35" s="46">
        <f t="shared" si="1"/>
        <v>18000</v>
      </c>
      <c r="Y35" s="46">
        <v>19859</v>
      </c>
      <c r="Z35" s="46">
        <v>312454</v>
      </c>
      <c r="AA35" s="49">
        <v>17456</v>
      </c>
      <c r="AB35" s="49">
        <v>311688</v>
      </c>
      <c r="AC35" s="50">
        <v>29890</v>
      </c>
      <c r="AD35" s="49">
        <v>360186</v>
      </c>
      <c r="AE35" s="52">
        <v>16522</v>
      </c>
      <c r="AF35" s="52">
        <v>1027</v>
      </c>
      <c r="AG35" s="52">
        <v>1139</v>
      </c>
      <c r="AH35" s="53">
        <v>70</v>
      </c>
      <c r="AI35" s="52">
        <v>18758</v>
      </c>
      <c r="AJ35" s="52">
        <v>13757</v>
      </c>
      <c r="AK35" s="52">
        <v>12351</v>
      </c>
      <c r="AL35" s="53">
        <v>21</v>
      </c>
      <c r="AM35" s="53">
        <v>55</v>
      </c>
      <c r="AN35" s="54">
        <v>2236</v>
      </c>
      <c r="AO35" s="55">
        <f t="shared" si="5"/>
        <v>0.57333333333333336</v>
      </c>
      <c r="AP35" s="54">
        <v>12676</v>
      </c>
      <c r="AQ35" s="55">
        <f t="shared" si="2"/>
        <v>3.2502564102564104</v>
      </c>
      <c r="AR35" s="54">
        <v>1752</v>
      </c>
      <c r="AS35" s="54">
        <v>10630</v>
      </c>
      <c r="AT35" s="54">
        <v>11269</v>
      </c>
      <c r="AU35" s="54">
        <v>35225</v>
      </c>
      <c r="AV35" s="57">
        <v>872</v>
      </c>
      <c r="AW35" s="54">
        <v>45855</v>
      </c>
      <c r="AX35" s="55">
        <f t="shared" si="3"/>
        <v>11.757692307692308</v>
      </c>
      <c r="AY35" s="55">
        <f t="shared" si="4"/>
        <v>3.6174660776270118</v>
      </c>
      <c r="AZ35" s="54">
        <v>147</v>
      </c>
      <c r="BA35" s="54">
        <v>2078</v>
      </c>
      <c r="BB35" s="54"/>
      <c r="BC35" s="58">
        <v>269</v>
      </c>
      <c r="BD35" s="59">
        <v>4683</v>
      </c>
      <c r="BE35" s="60">
        <f t="shared" si="6"/>
        <v>1.2007692307692308</v>
      </c>
    </row>
    <row r="36" spans="1:57" s="38" customFormat="1" ht="12.75" x14ac:dyDescent="0.2">
      <c r="A36" s="3" t="s">
        <v>44</v>
      </c>
      <c r="B36" s="38" t="s">
        <v>208</v>
      </c>
      <c r="C36" s="3" t="s">
        <v>169</v>
      </c>
      <c r="D36" s="3" t="s">
        <v>4</v>
      </c>
      <c r="E36" s="39">
        <v>1272</v>
      </c>
      <c r="F36" s="40">
        <v>48</v>
      </c>
      <c r="G36" s="39">
        <v>1000</v>
      </c>
      <c r="H36" s="42">
        <v>31</v>
      </c>
      <c r="I36" s="42">
        <v>4</v>
      </c>
      <c r="J36" s="42">
        <v>35</v>
      </c>
      <c r="K36" s="42">
        <v>0.25</v>
      </c>
      <c r="L36" s="42">
        <v>2</v>
      </c>
      <c r="M36" s="44">
        <v>882</v>
      </c>
      <c r="N36" s="44">
        <v>1894</v>
      </c>
      <c r="O36" s="45" t="s">
        <v>6</v>
      </c>
      <c r="P36" s="45" t="s">
        <v>6</v>
      </c>
      <c r="Q36" s="45" t="s">
        <v>17</v>
      </c>
      <c r="R36" s="45" t="s">
        <v>10</v>
      </c>
      <c r="S36" s="46">
        <v>42000</v>
      </c>
      <c r="T36" s="47">
        <f t="shared" si="0"/>
        <v>33.018867924528301</v>
      </c>
      <c r="U36" s="46">
        <v>720</v>
      </c>
      <c r="V36" s="46">
        <v>0</v>
      </c>
      <c r="W36" s="46">
        <v>4520</v>
      </c>
      <c r="X36" s="46">
        <f t="shared" si="1"/>
        <v>5240</v>
      </c>
      <c r="Y36" s="46">
        <v>25806</v>
      </c>
      <c r="Z36" s="46">
        <v>68526</v>
      </c>
      <c r="AA36" s="49">
        <v>8473</v>
      </c>
      <c r="AB36" s="49">
        <v>43578</v>
      </c>
      <c r="AC36" s="50">
        <v>8496</v>
      </c>
      <c r="AD36" s="49">
        <v>61583</v>
      </c>
      <c r="AE36" s="52">
        <v>7706</v>
      </c>
      <c r="AF36" s="52">
        <v>1918</v>
      </c>
      <c r="AG36" s="53">
        <v>740</v>
      </c>
      <c r="AH36" s="53">
        <v>86</v>
      </c>
      <c r="AI36" s="52">
        <v>10450</v>
      </c>
      <c r="AJ36" s="52">
        <v>13158</v>
      </c>
      <c r="AK36" s="52">
        <v>10598</v>
      </c>
      <c r="AL36" s="53">
        <v>19</v>
      </c>
      <c r="AM36" s="53">
        <v>52</v>
      </c>
      <c r="AN36" s="54">
        <v>1113</v>
      </c>
      <c r="AO36" s="55">
        <f t="shared" si="5"/>
        <v>0.875</v>
      </c>
      <c r="AP36" s="54">
        <v>3076</v>
      </c>
      <c r="AQ36" s="55">
        <f t="shared" si="2"/>
        <v>2.4182389937106916</v>
      </c>
      <c r="AR36" s="54"/>
      <c r="AS36" s="54">
        <v>950</v>
      </c>
      <c r="AT36" s="54">
        <v>1233</v>
      </c>
      <c r="AU36" s="54">
        <v>6398</v>
      </c>
      <c r="AV36" s="57">
        <v>70</v>
      </c>
      <c r="AW36" s="54">
        <v>7348</v>
      </c>
      <c r="AX36" s="55">
        <f t="shared" si="3"/>
        <v>5.7767295597484276</v>
      </c>
      <c r="AY36" s="55">
        <f t="shared" si="4"/>
        <v>2.388816644993498</v>
      </c>
      <c r="AZ36" s="54">
        <v>284</v>
      </c>
      <c r="BA36" s="54">
        <v>0</v>
      </c>
      <c r="BB36" s="54">
        <v>3050</v>
      </c>
      <c r="BC36" s="61">
        <v>0</v>
      </c>
      <c r="BD36" s="59"/>
      <c r="BE36" s="60"/>
    </row>
    <row r="37" spans="1:57" s="38" customFormat="1" ht="12.75" x14ac:dyDescent="0.2">
      <c r="A37" s="3" t="s">
        <v>45</v>
      </c>
      <c r="B37" s="38" t="s">
        <v>201</v>
      </c>
      <c r="C37" s="3" t="s">
        <v>181</v>
      </c>
      <c r="D37" s="3" t="s">
        <v>42</v>
      </c>
      <c r="E37" s="39">
        <v>1489</v>
      </c>
      <c r="F37" s="40">
        <v>52</v>
      </c>
      <c r="G37" s="40">
        <v>780</v>
      </c>
      <c r="H37" s="42">
        <v>20</v>
      </c>
      <c r="I37" s="42">
        <v>0</v>
      </c>
      <c r="J37" s="42">
        <v>20</v>
      </c>
      <c r="K37" s="42">
        <v>6</v>
      </c>
      <c r="L37" s="42">
        <v>2</v>
      </c>
      <c r="M37" s="43">
        <v>1700</v>
      </c>
      <c r="N37" s="44">
        <v>1933</v>
      </c>
      <c r="O37" s="44">
        <v>2002</v>
      </c>
      <c r="P37" s="44">
        <v>2022</v>
      </c>
      <c r="Q37" s="45" t="s">
        <v>5</v>
      </c>
      <c r="R37" s="45" t="s">
        <v>5</v>
      </c>
      <c r="S37" s="46">
        <v>18500</v>
      </c>
      <c r="T37" s="47">
        <f t="shared" ref="T37:T68" si="7">S37/E37</f>
        <v>12.424445936870383</v>
      </c>
      <c r="U37" s="46">
        <v>200</v>
      </c>
      <c r="V37" s="46">
        <v>2100</v>
      </c>
      <c r="W37" s="46">
        <v>3000</v>
      </c>
      <c r="X37" s="46">
        <f t="shared" ref="X37:X68" si="8">SUM(U37:W37)</f>
        <v>5300</v>
      </c>
      <c r="Y37" s="46">
        <v>13282</v>
      </c>
      <c r="Z37" s="46">
        <v>34082</v>
      </c>
      <c r="AA37" s="49">
        <v>1600</v>
      </c>
      <c r="AB37" s="49">
        <v>17488</v>
      </c>
      <c r="AC37" s="50">
        <v>10070</v>
      </c>
      <c r="AD37" s="49">
        <v>32379</v>
      </c>
      <c r="AE37" s="52">
        <v>3522</v>
      </c>
      <c r="AF37" s="53">
        <v>225</v>
      </c>
      <c r="AG37" s="53">
        <v>36</v>
      </c>
      <c r="AH37" s="53">
        <v>12</v>
      </c>
      <c r="AI37" s="52">
        <v>3795</v>
      </c>
      <c r="AJ37" s="52">
        <v>13757</v>
      </c>
      <c r="AK37" s="52">
        <v>12351</v>
      </c>
      <c r="AL37" s="53">
        <v>10</v>
      </c>
      <c r="AM37" s="53">
        <v>52</v>
      </c>
      <c r="AN37" s="57">
        <v>507</v>
      </c>
      <c r="AO37" s="55">
        <f t="shared" si="5"/>
        <v>0.34049697783747479</v>
      </c>
      <c r="AP37" s="54">
        <v>1764</v>
      </c>
      <c r="AQ37" s="55">
        <f t="shared" si="2"/>
        <v>1.1846877098723976</v>
      </c>
      <c r="AR37" s="54"/>
      <c r="AS37" s="54">
        <v>984</v>
      </c>
      <c r="AT37" s="54">
        <v>1213</v>
      </c>
      <c r="AU37" s="54">
        <v>1206</v>
      </c>
      <c r="AV37" s="57">
        <v>0</v>
      </c>
      <c r="AW37" s="54">
        <v>2190</v>
      </c>
      <c r="AX37" s="55">
        <f t="shared" si="3"/>
        <v>1.4707857622565481</v>
      </c>
      <c r="AY37" s="55">
        <f t="shared" si="4"/>
        <v>1.2414965986394557</v>
      </c>
      <c r="AZ37" s="54">
        <v>6</v>
      </c>
      <c r="BA37" s="54">
        <v>0</v>
      </c>
      <c r="BB37" s="54">
        <v>5046</v>
      </c>
      <c r="BC37" s="58">
        <v>19</v>
      </c>
      <c r="BD37" s="59">
        <v>444</v>
      </c>
      <c r="BE37" s="60">
        <f t="shared" ref="BE37:BE61" si="9">BD37/E37</f>
        <v>0.29818670248488921</v>
      </c>
    </row>
    <row r="38" spans="1:57" s="38" customFormat="1" ht="12.75" x14ac:dyDescent="0.2">
      <c r="A38" s="3" t="s">
        <v>46</v>
      </c>
      <c r="B38" s="38" t="s">
        <v>209</v>
      </c>
      <c r="C38" s="3" t="s">
        <v>184</v>
      </c>
      <c r="D38" s="3" t="s">
        <v>4</v>
      </c>
      <c r="E38" s="39">
        <v>9976</v>
      </c>
      <c r="F38" s="40">
        <v>52</v>
      </c>
      <c r="G38" s="39">
        <v>1924</v>
      </c>
      <c r="H38" s="42">
        <v>173</v>
      </c>
      <c r="I38" s="42">
        <v>16</v>
      </c>
      <c r="J38" s="42">
        <v>189</v>
      </c>
      <c r="K38" s="42">
        <v>6</v>
      </c>
      <c r="L38" s="42">
        <v>5</v>
      </c>
      <c r="M38" s="43">
        <v>8000</v>
      </c>
      <c r="N38" s="44">
        <v>1906</v>
      </c>
      <c r="O38" s="44">
        <v>1995</v>
      </c>
      <c r="P38" s="44">
        <v>2018</v>
      </c>
      <c r="Q38" s="45" t="s">
        <v>5</v>
      </c>
      <c r="R38" s="45" t="s">
        <v>9</v>
      </c>
      <c r="S38" s="46">
        <v>243350</v>
      </c>
      <c r="T38" s="47">
        <f t="shared" si="7"/>
        <v>24.393544506816358</v>
      </c>
      <c r="U38" s="46">
        <v>200</v>
      </c>
      <c r="V38" s="46">
        <v>16155</v>
      </c>
      <c r="W38" s="46">
        <v>2000</v>
      </c>
      <c r="X38" s="46">
        <f t="shared" si="8"/>
        <v>18355</v>
      </c>
      <c r="Y38" s="46">
        <v>41219</v>
      </c>
      <c r="Z38" s="46">
        <v>300924</v>
      </c>
      <c r="AA38" s="49">
        <v>22252</v>
      </c>
      <c r="AB38" s="49">
        <v>218143</v>
      </c>
      <c r="AC38" s="50">
        <v>42695</v>
      </c>
      <c r="AD38" s="49">
        <v>284168</v>
      </c>
      <c r="AE38" s="52">
        <v>31914</v>
      </c>
      <c r="AF38" s="52">
        <v>3014</v>
      </c>
      <c r="AG38" s="53">
        <v>835</v>
      </c>
      <c r="AH38" s="53">
        <v>42</v>
      </c>
      <c r="AI38" s="52">
        <v>35805</v>
      </c>
      <c r="AJ38" s="52">
        <v>13158</v>
      </c>
      <c r="AK38" s="52">
        <v>10598</v>
      </c>
      <c r="AL38" s="53">
        <v>25</v>
      </c>
      <c r="AM38" s="53">
        <v>53</v>
      </c>
      <c r="AN38" s="57">
        <v>945</v>
      </c>
      <c r="AO38" s="55">
        <f t="shared" si="5"/>
        <v>9.4727345629510823E-2</v>
      </c>
      <c r="AP38" s="54">
        <v>8338</v>
      </c>
      <c r="AQ38" s="55">
        <f t="shared" si="2"/>
        <v>0.83580593424218119</v>
      </c>
      <c r="AR38" s="54">
        <v>371</v>
      </c>
      <c r="AS38" s="54">
        <v>5879</v>
      </c>
      <c r="AT38" s="54">
        <v>7049</v>
      </c>
      <c r="AU38" s="54">
        <v>22373</v>
      </c>
      <c r="AV38" s="57">
        <v>0</v>
      </c>
      <c r="AW38" s="54">
        <v>28252</v>
      </c>
      <c r="AX38" s="55">
        <f t="shared" si="3"/>
        <v>2.8319967923015237</v>
      </c>
      <c r="AY38" s="55">
        <f t="shared" si="4"/>
        <v>3.388342528184217</v>
      </c>
      <c r="AZ38" s="54">
        <v>880</v>
      </c>
      <c r="BA38" s="54">
        <v>35227</v>
      </c>
      <c r="BB38" s="54"/>
      <c r="BC38" s="58">
        <v>206</v>
      </c>
      <c r="BD38" s="59">
        <v>5003</v>
      </c>
      <c r="BE38" s="60">
        <f t="shared" si="9"/>
        <v>0.50150360866078592</v>
      </c>
    </row>
    <row r="39" spans="1:57" s="38" customFormat="1" ht="12.75" x14ac:dyDescent="0.2">
      <c r="A39" s="3" t="s">
        <v>47</v>
      </c>
      <c r="B39" s="38" t="s">
        <v>210</v>
      </c>
      <c r="C39" s="3" t="s">
        <v>191</v>
      </c>
      <c r="D39" s="3" t="s">
        <v>4</v>
      </c>
      <c r="E39" s="39">
        <v>1073</v>
      </c>
      <c r="F39" s="40">
        <v>52</v>
      </c>
      <c r="G39" s="39">
        <v>1664</v>
      </c>
      <c r="H39" s="42">
        <v>0</v>
      </c>
      <c r="I39" s="42">
        <v>0</v>
      </c>
      <c r="J39" s="42">
        <v>0</v>
      </c>
      <c r="K39" s="42">
        <v>5</v>
      </c>
      <c r="L39" s="42">
        <v>0</v>
      </c>
      <c r="M39" s="44">
        <v>552</v>
      </c>
      <c r="N39" s="44">
        <v>1883</v>
      </c>
      <c r="O39" s="44">
        <v>2016</v>
      </c>
      <c r="P39" s="44">
        <v>2016</v>
      </c>
      <c r="Q39" s="45" t="s">
        <v>5</v>
      </c>
      <c r="R39" s="45" t="s">
        <v>13</v>
      </c>
      <c r="S39" s="46">
        <v>4000</v>
      </c>
      <c r="T39" s="47">
        <f t="shared" si="7"/>
        <v>3.7278657968313142</v>
      </c>
      <c r="U39" s="46">
        <v>0</v>
      </c>
      <c r="V39" s="46">
        <v>2000</v>
      </c>
      <c r="W39" s="46">
        <v>0</v>
      </c>
      <c r="X39" s="46">
        <f t="shared" si="8"/>
        <v>2000</v>
      </c>
      <c r="Y39" s="46">
        <v>5511</v>
      </c>
      <c r="Z39" s="46">
        <v>11511</v>
      </c>
      <c r="AA39" s="49">
        <v>4767</v>
      </c>
      <c r="AB39" s="49">
        <v>0</v>
      </c>
      <c r="AC39" s="50">
        <v>3939</v>
      </c>
      <c r="AD39" s="49">
        <v>8706</v>
      </c>
      <c r="AE39" s="52">
        <v>4873</v>
      </c>
      <c r="AF39" s="53">
        <v>793</v>
      </c>
      <c r="AG39" s="53">
        <v>293</v>
      </c>
      <c r="AH39" s="53">
        <v>5</v>
      </c>
      <c r="AI39" s="52">
        <v>5964</v>
      </c>
      <c r="AJ39" s="52">
        <v>13757</v>
      </c>
      <c r="AK39" s="52">
        <v>12351</v>
      </c>
      <c r="AL39" s="53">
        <v>0</v>
      </c>
      <c r="AM39" s="53">
        <v>52</v>
      </c>
      <c r="AN39" s="57">
        <v>306</v>
      </c>
      <c r="AO39" s="55">
        <f t="shared" si="5"/>
        <v>0.28518173345759551</v>
      </c>
      <c r="AP39" s="57">
        <v>416</v>
      </c>
      <c r="AQ39" s="55">
        <f t="shared" si="2"/>
        <v>0.38769804287045667</v>
      </c>
      <c r="AR39" s="54"/>
      <c r="AS39" s="54">
        <v>75</v>
      </c>
      <c r="AT39" s="54">
        <v>240</v>
      </c>
      <c r="AU39" s="54">
        <v>1385</v>
      </c>
      <c r="AV39" s="57">
        <v>2</v>
      </c>
      <c r="AW39" s="54">
        <v>1460</v>
      </c>
      <c r="AX39" s="55">
        <f t="shared" si="3"/>
        <v>1.3606710158434296</v>
      </c>
      <c r="AY39" s="55">
        <f t="shared" si="4"/>
        <v>3.5096153846153846</v>
      </c>
      <c r="AZ39" s="54">
        <v>10</v>
      </c>
      <c r="BA39" s="54">
        <v>2000</v>
      </c>
      <c r="BB39" s="54">
        <v>200</v>
      </c>
      <c r="BC39" s="61">
        <v>0</v>
      </c>
      <c r="BD39" s="59">
        <v>0</v>
      </c>
      <c r="BE39" s="60">
        <f t="shared" si="9"/>
        <v>0</v>
      </c>
    </row>
    <row r="40" spans="1:57" s="38" customFormat="1" ht="12.75" x14ac:dyDescent="0.2">
      <c r="A40" s="3" t="s">
        <v>48</v>
      </c>
      <c r="B40" s="38" t="s">
        <v>211</v>
      </c>
      <c r="C40" s="3" t="s">
        <v>171</v>
      </c>
      <c r="D40" s="3" t="s">
        <v>8</v>
      </c>
      <c r="E40" s="39">
        <v>1058</v>
      </c>
      <c r="F40" s="40">
        <v>52</v>
      </c>
      <c r="G40" s="39">
        <v>1404</v>
      </c>
      <c r="H40" s="42">
        <v>60</v>
      </c>
      <c r="I40" s="42">
        <v>1.5</v>
      </c>
      <c r="J40" s="42">
        <v>61.5</v>
      </c>
      <c r="K40" s="42">
        <v>7</v>
      </c>
      <c r="L40" s="42">
        <v>3</v>
      </c>
      <c r="M40" s="43">
        <v>3450</v>
      </c>
      <c r="N40" s="44">
        <v>2002</v>
      </c>
      <c r="O40" s="44">
        <v>2021</v>
      </c>
      <c r="P40" s="44">
        <v>2021</v>
      </c>
      <c r="Q40" s="45" t="s">
        <v>13</v>
      </c>
      <c r="R40" s="45" t="s">
        <v>5</v>
      </c>
      <c r="S40" s="46">
        <v>39200</v>
      </c>
      <c r="T40" s="47">
        <f t="shared" si="7"/>
        <v>37.051039697542535</v>
      </c>
      <c r="U40" s="46">
        <v>0</v>
      </c>
      <c r="V40" s="46">
        <v>16036</v>
      </c>
      <c r="W40" s="46">
        <v>24085</v>
      </c>
      <c r="X40" s="46">
        <f t="shared" si="8"/>
        <v>40121</v>
      </c>
      <c r="Y40" s="46">
        <v>46074</v>
      </c>
      <c r="Z40" s="46">
        <v>101310</v>
      </c>
      <c r="AA40" s="49">
        <v>7577</v>
      </c>
      <c r="AB40" s="49">
        <v>74681</v>
      </c>
      <c r="AC40" s="50">
        <v>21258</v>
      </c>
      <c r="AD40" s="49">
        <v>104666</v>
      </c>
      <c r="AE40" s="52">
        <v>14958</v>
      </c>
      <c r="AF40" s="52">
        <v>1864</v>
      </c>
      <c r="AG40" s="53">
        <v>437</v>
      </c>
      <c r="AH40" s="53">
        <v>108</v>
      </c>
      <c r="AI40" s="52">
        <v>17367</v>
      </c>
      <c r="AJ40" s="52">
        <v>13158</v>
      </c>
      <c r="AK40" s="52">
        <v>10598</v>
      </c>
      <c r="AL40" s="53">
        <v>16</v>
      </c>
      <c r="AM40" s="53">
        <v>52</v>
      </c>
      <c r="AN40" s="54">
        <v>2060</v>
      </c>
      <c r="AO40" s="55">
        <f t="shared" si="5"/>
        <v>1.9470699432892249</v>
      </c>
      <c r="AP40" s="54">
        <v>9837</v>
      </c>
      <c r="AQ40" s="55">
        <f t="shared" si="2"/>
        <v>9.2977315689981097</v>
      </c>
      <c r="AR40" s="54">
        <v>948</v>
      </c>
      <c r="AS40" s="54">
        <v>0</v>
      </c>
      <c r="AT40" s="54">
        <v>207</v>
      </c>
      <c r="AU40" s="54">
        <v>14499</v>
      </c>
      <c r="AV40" s="57">
        <v>131</v>
      </c>
      <c r="AW40" s="54">
        <v>14499</v>
      </c>
      <c r="AX40" s="55">
        <f t="shared" si="3"/>
        <v>13.704158790170132</v>
      </c>
      <c r="AY40" s="55">
        <f t="shared" si="4"/>
        <v>1.473924977127173</v>
      </c>
      <c r="AZ40" s="54">
        <v>380</v>
      </c>
      <c r="BA40" s="54">
        <v>11080</v>
      </c>
      <c r="BB40" s="54">
        <v>7164</v>
      </c>
      <c r="BC40" s="58">
        <v>119</v>
      </c>
      <c r="BD40" s="59">
        <v>1404</v>
      </c>
      <c r="BE40" s="60">
        <f t="shared" si="9"/>
        <v>1.3270321361058601</v>
      </c>
    </row>
    <row r="41" spans="1:57" s="38" customFormat="1" ht="12.75" x14ac:dyDescent="0.2">
      <c r="A41" s="3" t="s">
        <v>49</v>
      </c>
      <c r="B41" s="38" t="s">
        <v>212</v>
      </c>
      <c r="C41" s="3" t="s">
        <v>176</v>
      </c>
      <c r="D41" s="3" t="s">
        <v>8</v>
      </c>
      <c r="E41" s="39">
        <v>1138</v>
      </c>
      <c r="F41" s="40">
        <v>52</v>
      </c>
      <c r="G41" s="39">
        <v>1138</v>
      </c>
      <c r="H41" s="42">
        <v>25</v>
      </c>
      <c r="I41" s="42">
        <v>9</v>
      </c>
      <c r="J41" s="42">
        <v>34</v>
      </c>
      <c r="K41" s="42">
        <v>8</v>
      </c>
      <c r="L41" s="42">
        <v>2</v>
      </c>
      <c r="M41" s="43">
        <v>1125</v>
      </c>
      <c r="N41" s="44">
        <v>1937</v>
      </c>
      <c r="O41" s="44">
        <v>1937</v>
      </c>
      <c r="P41" s="45" t="s">
        <v>6</v>
      </c>
      <c r="Q41" s="45" t="s">
        <v>17</v>
      </c>
      <c r="R41" s="45" t="s">
        <v>17</v>
      </c>
      <c r="S41" s="46">
        <v>40000</v>
      </c>
      <c r="T41" s="47">
        <f t="shared" si="7"/>
        <v>35.149384885764498</v>
      </c>
      <c r="U41" s="46">
        <v>3054</v>
      </c>
      <c r="V41" s="46">
        <v>54579</v>
      </c>
      <c r="W41" s="46">
        <v>9600</v>
      </c>
      <c r="X41" s="46">
        <f t="shared" si="8"/>
        <v>67233</v>
      </c>
      <c r="Y41" s="46">
        <v>26939</v>
      </c>
      <c r="Z41" s="46">
        <v>124572</v>
      </c>
      <c r="AA41" s="49">
        <v>9723</v>
      </c>
      <c r="AB41" s="49">
        <v>61927</v>
      </c>
      <c r="AC41" s="50">
        <v>17456</v>
      </c>
      <c r="AD41" s="49">
        <v>148185</v>
      </c>
      <c r="AE41" s="52">
        <v>9192</v>
      </c>
      <c r="AF41" s="53">
        <v>943</v>
      </c>
      <c r="AG41" s="53">
        <v>231</v>
      </c>
      <c r="AH41" s="53">
        <v>60</v>
      </c>
      <c r="AI41" s="52">
        <v>10426</v>
      </c>
      <c r="AJ41" s="52">
        <v>14577</v>
      </c>
      <c r="AK41" s="52">
        <v>23021</v>
      </c>
      <c r="AL41" s="53">
        <v>5</v>
      </c>
      <c r="AM41" s="53">
        <v>52</v>
      </c>
      <c r="AN41" s="57">
        <v>892</v>
      </c>
      <c r="AO41" s="55">
        <f t="shared" si="5"/>
        <v>0.78383128295254834</v>
      </c>
      <c r="AP41" s="54">
        <v>3278</v>
      </c>
      <c r="AQ41" s="55">
        <f t="shared" ref="AQ41:AQ72" si="10">AP41/E41</f>
        <v>2.8804920913884007</v>
      </c>
      <c r="AR41" s="54">
        <v>120</v>
      </c>
      <c r="AS41" s="54">
        <v>2439</v>
      </c>
      <c r="AT41" s="54">
        <v>3031</v>
      </c>
      <c r="AU41" s="54">
        <v>4537</v>
      </c>
      <c r="AV41" s="57">
        <v>16</v>
      </c>
      <c r="AW41" s="54">
        <v>6976</v>
      </c>
      <c r="AX41" s="55">
        <f t="shared" ref="AX41:AX72" si="11">AW41/E41</f>
        <v>6.1300527240773288</v>
      </c>
      <c r="AY41" s="55">
        <f t="shared" ref="AY41:AY72" si="12">AW41/AP41</f>
        <v>2.1281269066503965</v>
      </c>
      <c r="AZ41" s="54">
        <v>1300</v>
      </c>
      <c r="BA41" s="54">
        <v>2653</v>
      </c>
      <c r="BB41" s="54">
        <v>4500</v>
      </c>
      <c r="BC41" s="58">
        <v>50</v>
      </c>
      <c r="BD41" s="59">
        <v>319</v>
      </c>
      <c r="BE41" s="60">
        <f t="shared" si="9"/>
        <v>0.28031634446397186</v>
      </c>
    </row>
    <row r="42" spans="1:57" s="38" customFormat="1" ht="12.75" x14ac:dyDescent="0.2">
      <c r="A42" s="3" t="s">
        <v>50</v>
      </c>
      <c r="B42" s="38" t="s">
        <v>213</v>
      </c>
      <c r="C42" s="3" t="s">
        <v>171</v>
      </c>
      <c r="D42" s="3" t="s">
        <v>8</v>
      </c>
      <c r="E42" s="39">
        <v>2505</v>
      </c>
      <c r="F42" s="40">
        <v>52</v>
      </c>
      <c r="G42" s="39">
        <v>1820</v>
      </c>
      <c r="H42" s="42">
        <v>35</v>
      </c>
      <c r="I42" s="42">
        <v>28</v>
      </c>
      <c r="J42" s="42">
        <v>63</v>
      </c>
      <c r="K42" s="42">
        <v>17</v>
      </c>
      <c r="L42" s="42">
        <v>3</v>
      </c>
      <c r="M42" s="43">
        <v>4000</v>
      </c>
      <c r="N42" s="44">
        <v>1957</v>
      </c>
      <c r="O42" s="44">
        <v>2018</v>
      </c>
      <c r="P42" s="44">
        <v>2018</v>
      </c>
      <c r="Q42" s="45" t="s">
        <v>5</v>
      </c>
      <c r="R42" s="45" t="s">
        <v>13</v>
      </c>
      <c r="S42" s="46">
        <v>46300</v>
      </c>
      <c r="T42" s="47">
        <f t="shared" si="7"/>
        <v>18.483033932135729</v>
      </c>
      <c r="U42" s="46">
        <v>300</v>
      </c>
      <c r="V42" s="46">
        <v>5437</v>
      </c>
      <c r="W42" s="46">
        <v>4469</v>
      </c>
      <c r="X42" s="46">
        <f t="shared" si="8"/>
        <v>10206</v>
      </c>
      <c r="Y42" s="46">
        <v>73814</v>
      </c>
      <c r="Z42" s="46">
        <v>125851</v>
      </c>
      <c r="AA42" s="49">
        <v>12842</v>
      </c>
      <c r="AB42" s="49">
        <v>53653</v>
      </c>
      <c r="AC42" s="50">
        <v>27681</v>
      </c>
      <c r="AD42" s="49">
        <v>103938</v>
      </c>
      <c r="AE42" s="52">
        <v>14822</v>
      </c>
      <c r="AF42" s="52">
        <v>1902</v>
      </c>
      <c r="AG42" s="53">
        <v>686</v>
      </c>
      <c r="AH42" s="53">
        <v>21</v>
      </c>
      <c r="AI42" s="52">
        <v>17431</v>
      </c>
      <c r="AJ42" s="52">
        <v>13757</v>
      </c>
      <c r="AK42" s="52">
        <v>12351</v>
      </c>
      <c r="AL42" s="53">
        <v>22</v>
      </c>
      <c r="AM42" s="53">
        <v>53</v>
      </c>
      <c r="AN42" s="54">
        <v>1794</v>
      </c>
      <c r="AO42" s="55">
        <f t="shared" si="5"/>
        <v>0.71616766467065873</v>
      </c>
      <c r="AP42" s="54">
        <v>10006</v>
      </c>
      <c r="AQ42" s="55">
        <f t="shared" si="10"/>
        <v>3.9944111776447104</v>
      </c>
      <c r="AR42" s="54">
        <v>248</v>
      </c>
      <c r="AS42" s="54">
        <v>2511</v>
      </c>
      <c r="AT42" s="54">
        <v>2963</v>
      </c>
      <c r="AU42" s="54">
        <v>20544</v>
      </c>
      <c r="AV42" s="57">
        <v>24</v>
      </c>
      <c r="AW42" s="54">
        <v>23055</v>
      </c>
      <c r="AX42" s="55">
        <f t="shared" si="11"/>
        <v>9.2035928143712571</v>
      </c>
      <c r="AY42" s="55">
        <f t="shared" si="12"/>
        <v>2.3041175294823106</v>
      </c>
      <c r="AZ42" s="54">
        <v>923</v>
      </c>
      <c r="BA42" s="54">
        <v>150</v>
      </c>
      <c r="BB42" s="54">
        <v>21474</v>
      </c>
      <c r="BC42" s="58">
        <v>141</v>
      </c>
      <c r="BD42" s="59">
        <v>2011</v>
      </c>
      <c r="BE42" s="60">
        <f t="shared" si="9"/>
        <v>0.80279441117764472</v>
      </c>
    </row>
    <row r="43" spans="1:57" s="38" customFormat="1" ht="12.75" x14ac:dyDescent="0.2">
      <c r="A43" s="3" t="s">
        <v>51</v>
      </c>
      <c r="B43" s="38" t="s">
        <v>214</v>
      </c>
      <c r="C43" s="3" t="s">
        <v>184</v>
      </c>
      <c r="D43" s="3" t="s">
        <v>4</v>
      </c>
      <c r="E43" s="39">
        <v>1442</v>
      </c>
      <c r="F43" s="40">
        <v>52</v>
      </c>
      <c r="G43" s="39">
        <v>3380</v>
      </c>
      <c r="H43" s="42">
        <v>23</v>
      </c>
      <c r="I43" s="42">
        <v>0</v>
      </c>
      <c r="J43" s="42">
        <v>23</v>
      </c>
      <c r="K43" s="42">
        <v>6</v>
      </c>
      <c r="L43" s="42">
        <v>1</v>
      </c>
      <c r="M43" s="43">
        <v>2050</v>
      </c>
      <c r="N43" s="45"/>
      <c r="O43" s="44">
        <v>1954</v>
      </c>
      <c r="P43" s="45"/>
      <c r="Q43" s="45" t="s">
        <v>9</v>
      </c>
      <c r="R43" s="45" t="s">
        <v>10</v>
      </c>
      <c r="S43" s="46">
        <v>13860</v>
      </c>
      <c r="T43" s="47">
        <f t="shared" si="7"/>
        <v>9.6116504854368934</v>
      </c>
      <c r="U43" s="46">
        <v>2340</v>
      </c>
      <c r="V43" s="46">
        <v>3000</v>
      </c>
      <c r="W43" s="46">
        <v>1500</v>
      </c>
      <c r="X43" s="46">
        <f t="shared" si="8"/>
        <v>6840</v>
      </c>
      <c r="Y43" s="46">
        <v>6258</v>
      </c>
      <c r="Z43" s="46">
        <v>25458</v>
      </c>
      <c r="AA43" s="49">
        <v>3579</v>
      </c>
      <c r="AB43" s="49">
        <v>18427</v>
      </c>
      <c r="AC43" s="50">
        <v>9964</v>
      </c>
      <c r="AD43" s="49">
        <v>33470</v>
      </c>
      <c r="AE43" s="52">
        <v>4815</v>
      </c>
      <c r="AF43" s="53">
        <v>706</v>
      </c>
      <c r="AG43" s="53">
        <v>201</v>
      </c>
      <c r="AH43" s="53">
        <v>0</v>
      </c>
      <c r="AI43" s="52">
        <v>5722</v>
      </c>
      <c r="AJ43" s="52">
        <v>13158</v>
      </c>
      <c r="AK43" s="52">
        <v>10598</v>
      </c>
      <c r="AL43" s="53">
        <v>18</v>
      </c>
      <c r="AM43" s="53">
        <v>52</v>
      </c>
      <c r="AN43" s="57">
        <v>362</v>
      </c>
      <c r="AO43" s="55">
        <f t="shared" si="5"/>
        <v>0.25104022191400832</v>
      </c>
      <c r="AP43" s="57">
        <v>684</v>
      </c>
      <c r="AQ43" s="55">
        <f t="shared" si="10"/>
        <v>0.47434119278779474</v>
      </c>
      <c r="AR43" s="54">
        <v>75</v>
      </c>
      <c r="AS43" s="54">
        <v>155</v>
      </c>
      <c r="AT43" s="54">
        <v>324</v>
      </c>
      <c r="AU43" s="54">
        <v>2180</v>
      </c>
      <c r="AV43" s="57">
        <v>0</v>
      </c>
      <c r="AW43" s="54">
        <v>2335</v>
      </c>
      <c r="AX43" s="55">
        <f t="shared" si="11"/>
        <v>1.6192787794729542</v>
      </c>
      <c r="AY43" s="55">
        <f t="shared" si="12"/>
        <v>3.4137426900584797</v>
      </c>
      <c r="AZ43" s="54">
        <v>61</v>
      </c>
      <c r="BA43" s="54">
        <v>97</v>
      </c>
      <c r="BB43" s="54">
        <v>1002</v>
      </c>
      <c r="BC43" s="58">
        <v>47</v>
      </c>
      <c r="BD43" s="59">
        <v>318</v>
      </c>
      <c r="BE43" s="60">
        <f t="shared" si="9"/>
        <v>0.22052704576976423</v>
      </c>
    </row>
    <row r="44" spans="1:57" s="64" customFormat="1" ht="12.75" x14ac:dyDescent="0.2">
      <c r="A44" s="3" t="s">
        <v>52</v>
      </c>
      <c r="B44" s="38" t="s">
        <v>215</v>
      </c>
      <c r="C44" s="3" t="s">
        <v>201</v>
      </c>
      <c r="D44" s="3" t="s">
        <v>4</v>
      </c>
      <c r="E44" s="39">
        <v>5627</v>
      </c>
      <c r="F44" s="40">
        <v>52</v>
      </c>
      <c r="G44" s="39">
        <v>2143</v>
      </c>
      <c r="H44" s="42">
        <v>80</v>
      </c>
      <c r="I44" s="42">
        <v>89</v>
      </c>
      <c r="J44" s="42">
        <v>169</v>
      </c>
      <c r="K44" s="42">
        <v>10</v>
      </c>
      <c r="L44" s="42">
        <v>7</v>
      </c>
      <c r="M44" s="43">
        <v>5200</v>
      </c>
      <c r="N44" s="44">
        <v>1998</v>
      </c>
      <c r="O44" s="45" t="s">
        <v>6</v>
      </c>
      <c r="P44" s="44">
        <v>2010</v>
      </c>
      <c r="Q44" s="45" t="s">
        <v>10</v>
      </c>
      <c r="R44" s="45" t="s">
        <v>9</v>
      </c>
      <c r="S44" s="46">
        <v>279414</v>
      </c>
      <c r="T44" s="47">
        <f t="shared" si="7"/>
        <v>49.655944553047803</v>
      </c>
      <c r="U44" s="46">
        <v>300</v>
      </c>
      <c r="V44" s="46">
        <v>13014</v>
      </c>
      <c r="W44" s="119">
        <v>0</v>
      </c>
      <c r="X44" s="46">
        <f t="shared" si="8"/>
        <v>13314</v>
      </c>
      <c r="Y44" s="46">
        <v>15392</v>
      </c>
      <c r="Z44" s="46">
        <v>308120</v>
      </c>
      <c r="AA44" s="49">
        <v>22884</v>
      </c>
      <c r="AB44" s="49">
        <v>205691</v>
      </c>
      <c r="AC44" s="50">
        <v>103312</v>
      </c>
      <c r="AD44" s="49">
        <v>335197</v>
      </c>
      <c r="AE44" s="52">
        <v>20455</v>
      </c>
      <c r="AF44" s="52">
        <v>2035</v>
      </c>
      <c r="AG44" s="52">
        <v>1920</v>
      </c>
      <c r="AH44" s="53">
        <v>14</v>
      </c>
      <c r="AI44" s="52">
        <v>24424</v>
      </c>
      <c r="AJ44" s="52">
        <v>18507</v>
      </c>
      <c r="AK44" s="52">
        <v>26022</v>
      </c>
      <c r="AL44" s="53">
        <v>47</v>
      </c>
      <c r="AM44" s="53">
        <v>54</v>
      </c>
      <c r="AN44" s="54">
        <v>3143</v>
      </c>
      <c r="AO44" s="55">
        <f t="shared" si="5"/>
        <v>0.55855695752621293</v>
      </c>
      <c r="AP44" s="54">
        <v>14690</v>
      </c>
      <c r="AQ44" s="55">
        <f t="shared" si="10"/>
        <v>2.6106273325039986</v>
      </c>
      <c r="AR44" s="54">
        <v>203</v>
      </c>
      <c r="AS44" s="54">
        <v>9214</v>
      </c>
      <c r="AT44" s="54">
        <v>9410</v>
      </c>
      <c r="AU44" s="54">
        <v>38969</v>
      </c>
      <c r="AV44" s="57">
        <v>87</v>
      </c>
      <c r="AW44" s="54">
        <v>48183</v>
      </c>
      <c r="AX44" s="55">
        <f t="shared" si="11"/>
        <v>8.562822107695041</v>
      </c>
      <c r="AY44" s="55">
        <f t="shared" si="12"/>
        <v>3.27998638529612</v>
      </c>
      <c r="AZ44" s="54">
        <v>456</v>
      </c>
      <c r="BA44" s="54"/>
      <c r="BB44" s="54">
        <v>11301</v>
      </c>
      <c r="BC44" s="58">
        <v>350</v>
      </c>
      <c r="BD44" s="59">
        <v>2445</v>
      </c>
      <c r="BE44" s="60">
        <f t="shared" si="9"/>
        <v>0.43451217344944021</v>
      </c>
    </row>
    <row r="45" spans="1:57" s="38" customFormat="1" ht="12.75" x14ac:dyDescent="0.2">
      <c r="A45" s="3" t="s">
        <v>53</v>
      </c>
      <c r="B45" s="38" t="s">
        <v>216</v>
      </c>
      <c r="C45" s="3" t="s">
        <v>201</v>
      </c>
      <c r="D45" s="3" t="s">
        <v>4</v>
      </c>
      <c r="E45" s="39">
        <v>10332</v>
      </c>
      <c r="F45" s="40">
        <v>52</v>
      </c>
      <c r="G45" s="39">
        <v>2530</v>
      </c>
      <c r="H45" s="42">
        <v>290</v>
      </c>
      <c r="I45" s="42">
        <v>60.5</v>
      </c>
      <c r="J45" s="42">
        <v>350.5</v>
      </c>
      <c r="K45" s="42">
        <v>23</v>
      </c>
      <c r="L45" s="42">
        <v>13</v>
      </c>
      <c r="M45" s="43">
        <v>9507</v>
      </c>
      <c r="N45" s="44">
        <v>1960</v>
      </c>
      <c r="O45" s="44">
        <v>1998</v>
      </c>
      <c r="P45" s="44">
        <v>2018</v>
      </c>
      <c r="Q45" s="45" t="s">
        <v>17</v>
      </c>
      <c r="R45" s="45" t="s">
        <v>9</v>
      </c>
      <c r="S45" s="46">
        <v>806759</v>
      </c>
      <c r="T45" s="47">
        <f t="shared" si="7"/>
        <v>78.083526906697642</v>
      </c>
      <c r="U45" s="46">
        <v>300</v>
      </c>
      <c r="V45" s="46">
        <v>15665</v>
      </c>
      <c r="W45" s="46">
        <v>3000</v>
      </c>
      <c r="X45" s="46">
        <f t="shared" si="8"/>
        <v>18965</v>
      </c>
      <c r="Y45" s="46">
        <v>11643</v>
      </c>
      <c r="Z45" s="46">
        <v>834367</v>
      </c>
      <c r="AA45" s="49">
        <v>94970</v>
      </c>
      <c r="AB45" s="49">
        <v>585987</v>
      </c>
      <c r="AC45" s="50">
        <v>123207</v>
      </c>
      <c r="AD45" s="49">
        <v>823490</v>
      </c>
      <c r="AE45" s="52">
        <v>34616</v>
      </c>
      <c r="AF45" s="52">
        <v>3364</v>
      </c>
      <c r="AG45" s="52">
        <v>4946</v>
      </c>
      <c r="AH45" s="53">
        <v>211</v>
      </c>
      <c r="AI45" s="52">
        <v>43137</v>
      </c>
      <c r="AJ45" s="52">
        <v>14765</v>
      </c>
      <c r="AK45" s="52">
        <v>12820</v>
      </c>
      <c r="AL45" s="53">
        <v>86</v>
      </c>
      <c r="AM45" s="53">
        <v>57</v>
      </c>
      <c r="AN45" s="54">
        <v>4722</v>
      </c>
      <c r="AO45" s="55">
        <f t="shared" ref="AO45:AO76" si="13">AN45/E45</f>
        <v>0.45702671312427412</v>
      </c>
      <c r="AP45" s="54">
        <v>37167</v>
      </c>
      <c r="AQ45" s="55">
        <f t="shared" si="10"/>
        <v>3.5972706155632985</v>
      </c>
      <c r="AR45" s="54">
        <v>6502</v>
      </c>
      <c r="AS45" s="54">
        <v>19317</v>
      </c>
      <c r="AT45" s="54">
        <v>21133</v>
      </c>
      <c r="AU45" s="54">
        <v>101743</v>
      </c>
      <c r="AV45" s="54">
        <v>1181</v>
      </c>
      <c r="AW45" s="54">
        <v>121060</v>
      </c>
      <c r="AX45" s="55">
        <f t="shared" si="11"/>
        <v>11.716995741385984</v>
      </c>
      <c r="AY45" s="55">
        <f t="shared" si="12"/>
        <v>3.2571905184706864</v>
      </c>
      <c r="AZ45" s="54">
        <v>1179</v>
      </c>
      <c r="BA45" s="54">
        <v>5187</v>
      </c>
      <c r="BB45" s="54">
        <v>85665</v>
      </c>
      <c r="BC45" s="58">
        <v>488</v>
      </c>
      <c r="BD45" s="59">
        <v>8435</v>
      </c>
      <c r="BE45" s="60">
        <f t="shared" si="9"/>
        <v>0.81639566395663954</v>
      </c>
    </row>
    <row r="46" spans="1:57" s="38" customFormat="1" ht="12.75" x14ac:dyDescent="0.2">
      <c r="A46" s="3" t="s">
        <v>54</v>
      </c>
      <c r="B46" s="38" t="s">
        <v>217</v>
      </c>
      <c r="C46" s="3" t="s">
        <v>187</v>
      </c>
      <c r="D46" s="3" t="s">
        <v>8</v>
      </c>
      <c r="E46" s="39">
        <v>2039</v>
      </c>
      <c r="F46" s="40">
        <v>52</v>
      </c>
      <c r="G46" s="39">
        <v>1820</v>
      </c>
      <c r="H46" s="42">
        <v>65</v>
      </c>
      <c r="I46" s="42">
        <v>35</v>
      </c>
      <c r="J46" s="42">
        <v>100</v>
      </c>
      <c r="K46" s="42">
        <v>0</v>
      </c>
      <c r="L46" s="42">
        <v>5</v>
      </c>
      <c r="M46" s="43">
        <v>3600</v>
      </c>
      <c r="N46" s="44">
        <v>1802</v>
      </c>
      <c r="O46" s="44">
        <v>1990</v>
      </c>
      <c r="P46" s="44">
        <v>2023</v>
      </c>
      <c r="Q46" s="45" t="s">
        <v>9</v>
      </c>
      <c r="R46" s="45" t="s">
        <v>9</v>
      </c>
      <c r="S46" s="46">
        <v>20000</v>
      </c>
      <c r="T46" s="47">
        <f t="shared" si="7"/>
        <v>9.8087297694948496</v>
      </c>
      <c r="U46" s="46">
        <v>2529</v>
      </c>
      <c r="V46" s="46">
        <v>0</v>
      </c>
      <c r="W46" s="46">
        <v>0</v>
      </c>
      <c r="X46" s="46">
        <f t="shared" si="8"/>
        <v>2529</v>
      </c>
      <c r="Y46" s="46">
        <v>107610</v>
      </c>
      <c r="Z46" s="46">
        <v>130139</v>
      </c>
      <c r="AA46" s="49">
        <v>12976</v>
      </c>
      <c r="AB46" s="49">
        <v>118389</v>
      </c>
      <c r="AC46" s="50">
        <v>33376</v>
      </c>
      <c r="AD46" s="49">
        <v>167120</v>
      </c>
      <c r="AE46" s="52">
        <v>14929</v>
      </c>
      <c r="AF46" s="52">
        <v>4607</v>
      </c>
      <c r="AG46" s="53">
        <v>909</v>
      </c>
      <c r="AH46" s="52">
        <v>1736</v>
      </c>
      <c r="AI46" s="52">
        <v>22181</v>
      </c>
      <c r="AJ46" s="52">
        <v>13158</v>
      </c>
      <c r="AK46" s="52">
        <v>10598</v>
      </c>
      <c r="AL46" s="53">
        <v>32</v>
      </c>
      <c r="AM46" s="53">
        <v>53</v>
      </c>
      <c r="AN46" s="57">
        <v>982</v>
      </c>
      <c r="AO46" s="55">
        <f t="shared" si="13"/>
        <v>0.48160863168219714</v>
      </c>
      <c r="AP46" s="57">
        <v>561</v>
      </c>
      <c r="AQ46" s="55">
        <f t="shared" si="10"/>
        <v>0.27513487003433057</v>
      </c>
      <c r="AR46" s="54">
        <v>321</v>
      </c>
      <c r="AS46" s="54">
        <v>2139</v>
      </c>
      <c r="AT46" s="54">
        <v>2392</v>
      </c>
      <c r="AU46" s="54">
        <v>11523</v>
      </c>
      <c r="AV46" s="57">
        <v>0</v>
      </c>
      <c r="AW46" s="54">
        <v>13662</v>
      </c>
      <c r="AX46" s="55">
        <f t="shared" si="11"/>
        <v>6.7003433055419324</v>
      </c>
      <c r="AY46" s="55">
        <f t="shared" si="12"/>
        <v>24.352941176470587</v>
      </c>
      <c r="AZ46" s="54">
        <v>36</v>
      </c>
      <c r="BA46" s="54">
        <v>8598</v>
      </c>
      <c r="BB46" s="54"/>
      <c r="BC46" s="58">
        <v>20</v>
      </c>
      <c r="BD46" s="59">
        <v>1040</v>
      </c>
      <c r="BE46" s="60">
        <f t="shared" si="9"/>
        <v>0.51005394801373227</v>
      </c>
    </row>
    <row r="47" spans="1:57" s="38" customFormat="1" ht="12.75" x14ac:dyDescent="0.2">
      <c r="A47" s="3" t="s">
        <v>55</v>
      </c>
      <c r="B47" s="38" t="s">
        <v>218</v>
      </c>
      <c r="C47" s="3" t="s">
        <v>198</v>
      </c>
      <c r="D47" s="3" t="s">
        <v>4</v>
      </c>
      <c r="E47" s="39">
        <v>1130</v>
      </c>
      <c r="F47" s="40">
        <v>52</v>
      </c>
      <c r="G47" s="39">
        <v>1664</v>
      </c>
      <c r="H47" s="42">
        <v>73</v>
      </c>
      <c r="I47" s="42">
        <v>25</v>
      </c>
      <c r="J47" s="42">
        <v>98</v>
      </c>
      <c r="K47" s="42">
        <v>6</v>
      </c>
      <c r="L47" s="42">
        <v>3</v>
      </c>
      <c r="M47" s="43">
        <v>3372</v>
      </c>
      <c r="N47" s="44">
        <v>1956</v>
      </c>
      <c r="O47" s="44">
        <v>2003</v>
      </c>
      <c r="P47" s="44">
        <v>2015</v>
      </c>
      <c r="Q47" s="45" t="s">
        <v>13</v>
      </c>
      <c r="R47" s="45" t="s">
        <v>13</v>
      </c>
      <c r="S47" s="46">
        <v>222239</v>
      </c>
      <c r="T47" s="47">
        <f t="shared" si="7"/>
        <v>196.67168141592921</v>
      </c>
      <c r="U47" s="46">
        <v>0</v>
      </c>
      <c r="V47" s="46">
        <v>2000</v>
      </c>
      <c r="W47" s="46">
        <v>0</v>
      </c>
      <c r="X47" s="46">
        <f t="shared" si="8"/>
        <v>2000</v>
      </c>
      <c r="Y47" s="46">
        <v>4283</v>
      </c>
      <c r="Z47" s="46">
        <v>228522</v>
      </c>
      <c r="AA47" s="49">
        <v>32719</v>
      </c>
      <c r="AB47" s="49">
        <v>165711</v>
      </c>
      <c r="AC47" s="50">
        <v>20010</v>
      </c>
      <c r="AD47" s="49">
        <v>225077</v>
      </c>
      <c r="AE47" s="52">
        <v>15618</v>
      </c>
      <c r="AF47" s="52">
        <v>2200</v>
      </c>
      <c r="AG47" s="53">
        <v>623</v>
      </c>
      <c r="AH47" s="53">
        <v>0</v>
      </c>
      <c r="AI47" s="52">
        <v>18441</v>
      </c>
      <c r="AJ47" s="52">
        <v>1565</v>
      </c>
      <c r="AK47" s="52">
        <v>13671</v>
      </c>
      <c r="AL47" s="53">
        <v>45</v>
      </c>
      <c r="AM47" s="53">
        <v>59</v>
      </c>
      <c r="AN47" s="54">
        <v>2328</v>
      </c>
      <c r="AO47" s="55">
        <f t="shared" si="13"/>
        <v>2.0601769911504424</v>
      </c>
      <c r="AP47" s="54">
        <v>6946</v>
      </c>
      <c r="AQ47" s="55">
        <f t="shared" si="10"/>
        <v>6.1469026548672563</v>
      </c>
      <c r="AR47" s="54"/>
      <c r="AS47" s="54">
        <v>10095</v>
      </c>
      <c r="AT47" s="54" t="s">
        <v>6</v>
      </c>
      <c r="AU47" s="54">
        <v>7520</v>
      </c>
      <c r="AV47" s="57">
        <v>0</v>
      </c>
      <c r="AW47" s="54">
        <v>17615</v>
      </c>
      <c r="AX47" s="55">
        <f t="shared" si="11"/>
        <v>15.58849557522124</v>
      </c>
      <c r="AY47" s="55">
        <f t="shared" si="12"/>
        <v>2.5359919378059317</v>
      </c>
      <c r="AZ47" s="54">
        <v>797</v>
      </c>
      <c r="BA47" s="54">
        <v>710</v>
      </c>
      <c r="BB47" s="54">
        <v>0</v>
      </c>
      <c r="BC47" s="58">
        <v>159</v>
      </c>
      <c r="BD47" s="59">
        <v>1560</v>
      </c>
      <c r="BE47" s="60">
        <f t="shared" si="9"/>
        <v>1.3805309734513274</v>
      </c>
    </row>
    <row r="48" spans="1:57" s="38" customFormat="1" ht="12.75" x14ac:dyDescent="0.2">
      <c r="A48" s="3" t="s">
        <v>56</v>
      </c>
      <c r="B48" s="38" t="s">
        <v>219</v>
      </c>
      <c r="C48" s="3" t="s">
        <v>179</v>
      </c>
      <c r="D48" s="3" t="s">
        <v>4</v>
      </c>
      <c r="E48" s="39">
        <v>2800</v>
      </c>
      <c r="F48" s="40">
        <v>52</v>
      </c>
      <c r="G48" s="39">
        <v>2912</v>
      </c>
      <c r="H48" s="42">
        <v>92</v>
      </c>
      <c r="I48" s="42">
        <v>0</v>
      </c>
      <c r="J48" s="42">
        <v>92</v>
      </c>
      <c r="K48" s="42">
        <v>3</v>
      </c>
      <c r="L48" s="42">
        <v>4</v>
      </c>
      <c r="M48" s="43">
        <v>3000</v>
      </c>
      <c r="N48" s="44">
        <v>1983</v>
      </c>
      <c r="O48" s="44">
        <v>1983</v>
      </c>
      <c r="P48" s="44">
        <v>2018</v>
      </c>
      <c r="Q48" s="45" t="s">
        <v>5</v>
      </c>
      <c r="R48" s="45" t="s">
        <v>5</v>
      </c>
      <c r="S48" s="46">
        <v>132231</v>
      </c>
      <c r="T48" s="47">
        <f t="shared" si="7"/>
        <v>47.225357142857142</v>
      </c>
      <c r="U48" s="46">
        <v>4965</v>
      </c>
      <c r="V48" s="46">
        <v>0</v>
      </c>
      <c r="W48" s="46">
        <v>6487</v>
      </c>
      <c r="X48" s="46">
        <f t="shared" si="8"/>
        <v>11452</v>
      </c>
      <c r="Y48" s="46">
        <v>8047</v>
      </c>
      <c r="Z48" s="46">
        <v>145243</v>
      </c>
      <c r="AA48" s="49">
        <v>14488</v>
      </c>
      <c r="AB48" s="49">
        <v>94948</v>
      </c>
      <c r="AC48" s="50">
        <v>19284</v>
      </c>
      <c r="AD48" s="49">
        <v>132709</v>
      </c>
      <c r="AE48" s="52">
        <v>14855</v>
      </c>
      <c r="AF48" s="52">
        <v>1576</v>
      </c>
      <c r="AG48" s="53">
        <v>507</v>
      </c>
      <c r="AH48" s="53">
        <v>59</v>
      </c>
      <c r="AI48" s="52">
        <v>16997</v>
      </c>
      <c r="AJ48" s="52">
        <v>13158</v>
      </c>
      <c r="AK48" s="52">
        <v>10598</v>
      </c>
      <c r="AL48" s="53">
        <v>24</v>
      </c>
      <c r="AM48" s="53">
        <v>52</v>
      </c>
      <c r="AN48" s="54">
        <v>1077</v>
      </c>
      <c r="AO48" s="55">
        <f t="shared" si="13"/>
        <v>0.38464285714285712</v>
      </c>
      <c r="AP48" s="54">
        <v>8951</v>
      </c>
      <c r="AQ48" s="55">
        <f t="shared" si="10"/>
        <v>3.1967857142857143</v>
      </c>
      <c r="AR48" s="54">
        <v>5518</v>
      </c>
      <c r="AS48" s="54">
        <v>1886</v>
      </c>
      <c r="AT48" s="54">
        <v>2214</v>
      </c>
      <c r="AU48" s="54">
        <v>12426</v>
      </c>
      <c r="AV48" s="57">
        <v>118</v>
      </c>
      <c r="AW48" s="54">
        <v>14312</v>
      </c>
      <c r="AX48" s="55">
        <f t="shared" si="11"/>
        <v>5.1114285714285712</v>
      </c>
      <c r="AY48" s="55">
        <f t="shared" si="12"/>
        <v>1.5989274941347336</v>
      </c>
      <c r="AZ48" s="54">
        <v>1347</v>
      </c>
      <c r="BA48" s="54">
        <v>7596</v>
      </c>
      <c r="BB48" s="54"/>
      <c r="BC48" s="58">
        <v>192</v>
      </c>
      <c r="BD48" s="59">
        <v>1696</v>
      </c>
      <c r="BE48" s="60">
        <f t="shared" si="9"/>
        <v>0.60571428571428576</v>
      </c>
    </row>
    <row r="49" spans="1:57" s="38" customFormat="1" ht="12.75" x14ac:dyDescent="0.2">
      <c r="A49" s="3" t="s">
        <v>57</v>
      </c>
      <c r="B49" s="38" t="s">
        <v>174</v>
      </c>
      <c r="C49" s="3" t="s">
        <v>201</v>
      </c>
      <c r="D49" s="3" t="s">
        <v>4</v>
      </c>
      <c r="E49" s="39">
        <v>11090</v>
      </c>
      <c r="F49" s="40">
        <v>52</v>
      </c>
      <c r="G49" s="39">
        <v>2302</v>
      </c>
      <c r="H49" s="42">
        <v>183</v>
      </c>
      <c r="I49" s="42">
        <v>5.5</v>
      </c>
      <c r="J49" s="42">
        <v>188.5</v>
      </c>
      <c r="K49" s="42">
        <v>13</v>
      </c>
      <c r="L49" s="42">
        <v>6</v>
      </c>
      <c r="M49" s="43">
        <v>6000</v>
      </c>
      <c r="N49" s="44">
        <v>1840</v>
      </c>
      <c r="O49" s="44">
        <v>1987</v>
      </c>
      <c r="P49" s="44">
        <v>2019</v>
      </c>
      <c r="Q49" s="45" t="s">
        <v>17</v>
      </c>
      <c r="R49" s="45" t="s">
        <v>10</v>
      </c>
      <c r="S49" s="46">
        <v>433880</v>
      </c>
      <c r="T49" s="47">
        <f t="shared" si="7"/>
        <v>39.123534715960325</v>
      </c>
      <c r="U49" s="46">
        <v>537</v>
      </c>
      <c r="V49" s="46">
        <v>15998</v>
      </c>
      <c r="W49" s="46">
        <v>0</v>
      </c>
      <c r="X49" s="46">
        <f t="shared" si="8"/>
        <v>16535</v>
      </c>
      <c r="Y49" s="46">
        <v>2500</v>
      </c>
      <c r="Z49" s="46">
        <v>452915</v>
      </c>
      <c r="AA49" s="49">
        <v>29790</v>
      </c>
      <c r="AB49" s="49">
        <v>335235</v>
      </c>
      <c r="AC49" s="50">
        <v>37525</v>
      </c>
      <c r="AD49" s="49">
        <v>405667</v>
      </c>
      <c r="AE49" s="52">
        <v>30511</v>
      </c>
      <c r="AF49" s="52">
        <v>3269</v>
      </c>
      <c r="AG49" s="52">
        <v>1899</v>
      </c>
      <c r="AH49" s="53">
        <v>166</v>
      </c>
      <c r="AI49" s="52">
        <v>35845</v>
      </c>
      <c r="AJ49" s="52">
        <v>13788</v>
      </c>
      <c r="AK49" s="52">
        <v>12358</v>
      </c>
      <c r="AL49" s="53">
        <v>33</v>
      </c>
      <c r="AM49" s="53">
        <v>55</v>
      </c>
      <c r="AN49" s="54">
        <v>4652</v>
      </c>
      <c r="AO49" s="55">
        <f t="shared" si="13"/>
        <v>0.41947700631199281</v>
      </c>
      <c r="AP49" s="54">
        <v>17699</v>
      </c>
      <c r="AQ49" s="55">
        <f t="shared" si="10"/>
        <v>1.5959422903516682</v>
      </c>
      <c r="AR49" s="54">
        <v>9000</v>
      </c>
      <c r="AS49" s="54">
        <v>14286</v>
      </c>
      <c r="AT49" s="54">
        <v>18128</v>
      </c>
      <c r="AU49" s="54">
        <v>41365</v>
      </c>
      <c r="AV49" s="57">
        <v>517</v>
      </c>
      <c r="AW49" s="54">
        <v>55651</v>
      </c>
      <c r="AX49" s="55">
        <f t="shared" si="11"/>
        <v>5.0181244364292157</v>
      </c>
      <c r="AY49" s="55">
        <f t="shared" si="12"/>
        <v>3.1443019379625969</v>
      </c>
      <c r="AZ49" s="54">
        <v>702</v>
      </c>
      <c r="BA49" s="54">
        <v>1248</v>
      </c>
      <c r="BB49" s="54">
        <v>12000</v>
      </c>
      <c r="BC49" s="58">
        <v>47</v>
      </c>
      <c r="BD49" s="59">
        <v>414</v>
      </c>
      <c r="BE49" s="60">
        <f t="shared" si="9"/>
        <v>3.733092876465284E-2</v>
      </c>
    </row>
    <row r="50" spans="1:57" s="38" customFormat="1" ht="12.75" x14ac:dyDescent="0.2">
      <c r="A50" s="3" t="s">
        <v>58</v>
      </c>
      <c r="B50" s="38" t="s">
        <v>220</v>
      </c>
      <c r="C50" s="3" t="s">
        <v>181</v>
      </c>
      <c r="D50" s="3" t="s">
        <v>4</v>
      </c>
      <c r="E50" s="39">
        <v>2713</v>
      </c>
      <c r="F50" s="40">
        <v>52</v>
      </c>
      <c r="G50" s="39">
        <v>1392</v>
      </c>
      <c r="H50" s="42">
        <v>38</v>
      </c>
      <c r="I50" s="42">
        <v>11</v>
      </c>
      <c r="J50" s="42">
        <v>49</v>
      </c>
      <c r="K50" s="42">
        <v>32</v>
      </c>
      <c r="L50" s="42">
        <v>5</v>
      </c>
      <c r="M50" s="43">
        <v>3400</v>
      </c>
      <c r="N50" s="44">
        <v>1908</v>
      </c>
      <c r="O50" s="44">
        <v>1997</v>
      </c>
      <c r="P50" s="44">
        <v>2021</v>
      </c>
      <c r="Q50" s="45" t="s">
        <v>5</v>
      </c>
      <c r="R50" s="45" t="s">
        <v>13</v>
      </c>
      <c r="S50" s="46">
        <v>88833</v>
      </c>
      <c r="T50" s="47">
        <f t="shared" si="7"/>
        <v>32.743457427202358</v>
      </c>
      <c r="U50" s="46">
        <v>300</v>
      </c>
      <c r="V50" s="46">
        <v>5774</v>
      </c>
      <c r="W50" s="46">
        <v>0</v>
      </c>
      <c r="X50" s="46">
        <f t="shared" si="8"/>
        <v>6074</v>
      </c>
      <c r="Y50" s="46">
        <v>5992</v>
      </c>
      <c r="Z50" s="46">
        <v>100899</v>
      </c>
      <c r="AA50" s="49">
        <v>16655</v>
      </c>
      <c r="AB50" s="49">
        <v>43430</v>
      </c>
      <c r="AC50" s="50">
        <v>21627</v>
      </c>
      <c r="AD50" s="49">
        <v>84138</v>
      </c>
      <c r="AE50" s="52">
        <v>15684</v>
      </c>
      <c r="AF50" s="53">
        <v>715</v>
      </c>
      <c r="AG50" s="53">
        <v>538</v>
      </c>
      <c r="AH50" s="53">
        <v>38</v>
      </c>
      <c r="AI50" s="52">
        <v>16975</v>
      </c>
      <c r="AJ50" s="52">
        <v>13926</v>
      </c>
      <c r="AK50" s="52">
        <v>11590</v>
      </c>
      <c r="AL50" s="53">
        <v>35</v>
      </c>
      <c r="AM50" s="53">
        <v>52</v>
      </c>
      <c r="AN50" s="54">
        <v>1275</v>
      </c>
      <c r="AO50" s="55">
        <f t="shared" si="13"/>
        <v>0.46995945447843718</v>
      </c>
      <c r="AP50" s="54">
        <v>4176</v>
      </c>
      <c r="AQ50" s="55">
        <f t="shared" si="10"/>
        <v>1.539255436785846</v>
      </c>
      <c r="AR50" s="54">
        <v>3324</v>
      </c>
      <c r="AS50" s="54">
        <v>1527</v>
      </c>
      <c r="AT50" s="54">
        <v>1945</v>
      </c>
      <c r="AU50" s="54">
        <v>7161</v>
      </c>
      <c r="AV50" s="57">
        <v>18</v>
      </c>
      <c r="AW50" s="54">
        <v>8688</v>
      </c>
      <c r="AX50" s="55">
        <f t="shared" si="11"/>
        <v>3.2023590121636563</v>
      </c>
      <c r="AY50" s="55">
        <f t="shared" si="12"/>
        <v>2.0804597701149423</v>
      </c>
      <c r="AZ50" s="54">
        <v>1120</v>
      </c>
      <c r="BA50" s="54">
        <v>720</v>
      </c>
      <c r="BB50" s="54">
        <v>1228</v>
      </c>
      <c r="BC50" s="58">
        <v>41</v>
      </c>
      <c r="BD50" s="59">
        <v>687</v>
      </c>
      <c r="BE50" s="60">
        <f t="shared" si="9"/>
        <v>0.25322521194249908</v>
      </c>
    </row>
    <row r="51" spans="1:57" s="38" customFormat="1" ht="12.75" x14ac:dyDescent="0.2">
      <c r="A51" s="3" t="s">
        <v>59</v>
      </c>
      <c r="B51" s="38" t="s">
        <v>221</v>
      </c>
      <c r="C51" s="3" t="s">
        <v>179</v>
      </c>
      <c r="D51" s="3" t="s">
        <v>42</v>
      </c>
      <c r="E51" s="39">
        <v>4973</v>
      </c>
      <c r="F51" s="40">
        <v>51</v>
      </c>
      <c r="G51" s="39">
        <v>1994</v>
      </c>
      <c r="H51" s="42">
        <v>40</v>
      </c>
      <c r="I51" s="42">
        <v>40</v>
      </c>
      <c r="J51" s="42">
        <v>80</v>
      </c>
      <c r="K51" s="42">
        <v>4</v>
      </c>
      <c r="L51" s="42">
        <v>2</v>
      </c>
      <c r="M51" s="43">
        <v>5112</v>
      </c>
      <c r="N51" s="45"/>
      <c r="O51" s="45"/>
      <c r="P51" s="45"/>
      <c r="Q51" s="45" t="s">
        <v>5</v>
      </c>
      <c r="R51" s="45" t="s">
        <v>5</v>
      </c>
      <c r="S51" s="46">
        <v>117573</v>
      </c>
      <c r="T51" s="47">
        <f t="shared" si="7"/>
        <v>23.642268248542127</v>
      </c>
      <c r="U51" s="46">
        <v>200</v>
      </c>
      <c r="V51" s="46">
        <v>537</v>
      </c>
      <c r="W51" s="46">
        <v>11790</v>
      </c>
      <c r="X51" s="46">
        <f t="shared" si="8"/>
        <v>12527</v>
      </c>
      <c r="Y51" s="46">
        <v>19380</v>
      </c>
      <c r="Z51" s="46">
        <v>137690</v>
      </c>
      <c r="AA51" s="49">
        <v>17037</v>
      </c>
      <c r="AB51" s="49">
        <v>86385</v>
      </c>
      <c r="AC51" s="50">
        <v>4750</v>
      </c>
      <c r="AD51" s="49">
        <v>113707</v>
      </c>
      <c r="AE51" s="52">
        <v>40900</v>
      </c>
      <c r="AF51" s="52">
        <v>1009</v>
      </c>
      <c r="AG51" s="53">
        <v>947</v>
      </c>
      <c r="AH51" s="53">
        <v>257</v>
      </c>
      <c r="AI51" s="52">
        <v>43113</v>
      </c>
      <c r="AJ51" s="52">
        <v>13194</v>
      </c>
      <c r="AK51" s="52">
        <v>10614</v>
      </c>
      <c r="AL51" s="53">
        <v>14</v>
      </c>
      <c r="AM51" s="53">
        <v>52</v>
      </c>
      <c r="AN51" s="54">
        <v>2954</v>
      </c>
      <c r="AO51" s="55">
        <f t="shared" si="13"/>
        <v>0.59400764126281924</v>
      </c>
      <c r="AP51" s="54">
        <v>12801</v>
      </c>
      <c r="AQ51" s="55">
        <f t="shared" si="10"/>
        <v>2.5741001407601045</v>
      </c>
      <c r="AR51" s="54">
        <v>3111</v>
      </c>
      <c r="AS51" s="54">
        <v>4481</v>
      </c>
      <c r="AT51" s="54">
        <v>6727</v>
      </c>
      <c r="AU51" s="54">
        <v>25766</v>
      </c>
      <c r="AV51" s="57">
        <v>328</v>
      </c>
      <c r="AW51" s="54">
        <v>30247</v>
      </c>
      <c r="AX51" s="55">
        <f t="shared" si="11"/>
        <v>6.0822441182384877</v>
      </c>
      <c r="AY51" s="55">
        <f t="shared" si="12"/>
        <v>2.3628622763846576</v>
      </c>
      <c r="AZ51" s="54">
        <v>282</v>
      </c>
      <c r="BA51" s="54"/>
      <c r="BB51" s="54">
        <v>3441</v>
      </c>
      <c r="BC51" s="58">
        <v>176</v>
      </c>
      <c r="BD51" s="59">
        <v>1076</v>
      </c>
      <c r="BE51" s="60">
        <f t="shared" si="9"/>
        <v>0.21636838930223204</v>
      </c>
    </row>
    <row r="52" spans="1:57" s="38" customFormat="1" ht="12.75" x14ac:dyDescent="0.2">
      <c r="A52" s="3" t="s">
        <v>60</v>
      </c>
      <c r="B52" s="38" t="s">
        <v>222</v>
      </c>
      <c r="C52" s="3" t="s">
        <v>169</v>
      </c>
      <c r="D52" s="3" t="s">
        <v>4</v>
      </c>
      <c r="E52" s="39">
        <v>1102</v>
      </c>
      <c r="F52" s="40">
        <v>51</v>
      </c>
      <c r="G52" s="39">
        <v>1250</v>
      </c>
      <c r="H52" s="42">
        <v>35</v>
      </c>
      <c r="I52" s="42">
        <v>0</v>
      </c>
      <c r="J52" s="42">
        <v>35</v>
      </c>
      <c r="K52" s="42">
        <v>7</v>
      </c>
      <c r="L52" s="42">
        <v>1</v>
      </c>
      <c r="M52" s="43">
        <v>2764</v>
      </c>
      <c r="N52" s="44">
        <v>1944</v>
      </c>
      <c r="O52" s="44">
        <v>2002</v>
      </c>
      <c r="P52" s="44">
        <v>2019</v>
      </c>
      <c r="Q52" s="45" t="s">
        <v>17</v>
      </c>
      <c r="R52" s="45" t="s">
        <v>10</v>
      </c>
      <c r="S52" s="46">
        <v>102048</v>
      </c>
      <c r="T52" s="47">
        <f t="shared" si="7"/>
        <v>92.60254083484574</v>
      </c>
      <c r="U52" s="46">
        <v>200</v>
      </c>
      <c r="V52" s="46">
        <v>2000</v>
      </c>
      <c r="W52" s="46">
        <v>1500</v>
      </c>
      <c r="X52" s="46">
        <f t="shared" si="8"/>
        <v>3700</v>
      </c>
      <c r="Y52" s="46">
        <v>15895</v>
      </c>
      <c r="Z52" s="46">
        <v>120143</v>
      </c>
      <c r="AA52" s="49">
        <v>9470</v>
      </c>
      <c r="AB52" s="49">
        <v>55811</v>
      </c>
      <c r="AC52" s="50">
        <v>27636</v>
      </c>
      <c r="AD52" s="49">
        <v>94596</v>
      </c>
      <c r="AE52" s="52">
        <v>15107</v>
      </c>
      <c r="AF52" s="52">
        <v>1305</v>
      </c>
      <c r="AG52" s="53">
        <v>448</v>
      </c>
      <c r="AH52" s="53">
        <v>80</v>
      </c>
      <c r="AI52" s="52">
        <v>16940</v>
      </c>
      <c r="AJ52" s="52">
        <v>13158</v>
      </c>
      <c r="AK52" s="52">
        <v>10598</v>
      </c>
      <c r="AL52" s="53">
        <v>14</v>
      </c>
      <c r="AM52" s="53">
        <v>52</v>
      </c>
      <c r="AN52" s="57">
        <v>652</v>
      </c>
      <c r="AO52" s="55">
        <f t="shared" si="13"/>
        <v>0.59165154264972775</v>
      </c>
      <c r="AP52" s="54">
        <v>4702</v>
      </c>
      <c r="AQ52" s="55">
        <f t="shared" si="10"/>
        <v>4.266787658802178</v>
      </c>
      <c r="AR52" s="54">
        <v>332</v>
      </c>
      <c r="AS52" s="54">
        <v>1171</v>
      </c>
      <c r="AT52" s="54">
        <v>1384</v>
      </c>
      <c r="AU52" s="54">
        <v>8672</v>
      </c>
      <c r="AV52" s="57">
        <v>90</v>
      </c>
      <c r="AW52" s="54">
        <v>9843</v>
      </c>
      <c r="AX52" s="55">
        <f t="shared" si="11"/>
        <v>8.9319419237749553</v>
      </c>
      <c r="AY52" s="55">
        <f t="shared" si="12"/>
        <v>2.0933645257337301</v>
      </c>
      <c r="AZ52" s="54">
        <v>350</v>
      </c>
      <c r="BA52" s="54">
        <v>988</v>
      </c>
      <c r="BB52" s="54"/>
      <c r="BC52" s="58">
        <v>33</v>
      </c>
      <c r="BD52" s="59">
        <v>539</v>
      </c>
      <c r="BE52" s="60">
        <f t="shared" si="9"/>
        <v>0.48911070780399274</v>
      </c>
    </row>
    <row r="53" spans="1:57" s="38" customFormat="1" ht="12.75" x14ac:dyDescent="0.2">
      <c r="A53" s="3" t="s">
        <v>61</v>
      </c>
      <c r="B53" s="38" t="s">
        <v>223</v>
      </c>
      <c r="C53" s="3" t="s">
        <v>201</v>
      </c>
      <c r="D53" s="3" t="s">
        <v>4</v>
      </c>
      <c r="E53" s="39">
        <v>44703</v>
      </c>
      <c r="F53" s="40">
        <v>52</v>
      </c>
      <c r="G53" s="39">
        <v>3016</v>
      </c>
      <c r="H53" s="42">
        <v>280</v>
      </c>
      <c r="I53" s="42">
        <v>660</v>
      </c>
      <c r="J53" s="42">
        <v>940</v>
      </c>
      <c r="K53" s="42">
        <v>21.73</v>
      </c>
      <c r="L53" s="42">
        <v>28</v>
      </c>
      <c r="M53" s="43">
        <v>48348</v>
      </c>
      <c r="N53" s="44">
        <v>1904</v>
      </c>
      <c r="O53" s="44">
        <v>1980</v>
      </c>
      <c r="P53" s="44">
        <v>1980</v>
      </c>
      <c r="Q53" s="45" t="s">
        <v>9</v>
      </c>
      <c r="R53" s="45" t="s">
        <v>9</v>
      </c>
      <c r="S53" s="46">
        <v>2236744</v>
      </c>
      <c r="T53" s="47">
        <f t="shared" si="7"/>
        <v>50.035657562132293</v>
      </c>
      <c r="U53" s="46">
        <v>68418</v>
      </c>
      <c r="V53" s="46">
        <v>0</v>
      </c>
      <c r="W53" s="46">
        <v>94280</v>
      </c>
      <c r="X53" s="46">
        <f t="shared" si="8"/>
        <v>162698</v>
      </c>
      <c r="Y53" s="46">
        <v>191561</v>
      </c>
      <c r="Z53" s="46">
        <v>2496723</v>
      </c>
      <c r="AA53" s="49">
        <v>183940</v>
      </c>
      <c r="AB53" s="49">
        <v>1920545</v>
      </c>
      <c r="AC53" s="50">
        <v>309164</v>
      </c>
      <c r="AD53" s="49">
        <v>2413649</v>
      </c>
      <c r="AE53" s="52">
        <v>110567</v>
      </c>
      <c r="AF53" s="52">
        <v>7070</v>
      </c>
      <c r="AG53" s="52">
        <v>5259</v>
      </c>
      <c r="AH53" s="53">
        <v>503</v>
      </c>
      <c r="AI53" s="52">
        <v>123399</v>
      </c>
      <c r="AJ53" s="52">
        <v>15926</v>
      </c>
      <c r="AK53" s="52">
        <v>12711</v>
      </c>
      <c r="AL53" s="53">
        <v>41</v>
      </c>
      <c r="AM53" s="53">
        <v>61</v>
      </c>
      <c r="AN53" s="54">
        <v>13912</v>
      </c>
      <c r="AO53" s="55">
        <f t="shared" si="13"/>
        <v>0.31120953850971972</v>
      </c>
      <c r="AP53" s="54">
        <v>135465</v>
      </c>
      <c r="AQ53" s="55">
        <f t="shared" si="10"/>
        <v>3.0303335346621032</v>
      </c>
      <c r="AR53" s="54">
        <v>25177</v>
      </c>
      <c r="AS53" s="54">
        <v>114559</v>
      </c>
      <c r="AT53" s="54">
        <v>145332</v>
      </c>
      <c r="AU53" s="54">
        <v>224895</v>
      </c>
      <c r="AV53" s="54">
        <v>2644</v>
      </c>
      <c r="AW53" s="54">
        <v>339454</v>
      </c>
      <c r="AX53" s="55">
        <f t="shared" si="11"/>
        <v>7.5935395834731452</v>
      </c>
      <c r="AY53" s="55">
        <f t="shared" si="12"/>
        <v>2.5058428376333368</v>
      </c>
      <c r="AZ53" s="54">
        <v>15672</v>
      </c>
      <c r="BA53" s="54">
        <v>10176</v>
      </c>
      <c r="BB53" s="54">
        <v>151500</v>
      </c>
      <c r="BC53" s="58">
        <v>464</v>
      </c>
      <c r="BD53" s="59">
        <v>6034</v>
      </c>
      <c r="BE53" s="60">
        <f t="shared" si="9"/>
        <v>0.13497975527369527</v>
      </c>
    </row>
    <row r="54" spans="1:57" s="64" customFormat="1" ht="12.75" x14ac:dyDescent="0.2">
      <c r="A54" s="3" t="s">
        <v>62</v>
      </c>
      <c r="B54" s="38" t="s">
        <v>224</v>
      </c>
      <c r="C54" s="3" t="s">
        <v>168</v>
      </c>
      <c r="D54" s="3" t="s">
        <v>8</v>
      </c>
      <c r="E54" s="39">
        <v>2158</v>
      </c>
      <c r="F54" s="40">
        <v>52</v>
      </c>
      <c r="G54" s="39">
        <v>1729</v>
      </c>
      <c r="H54" s="42">
        <v>116</v>
      </c>
      <c r="I54" s="42">
        <v>10</v>
      </c>
      <c r="J54" s="42">
        <v>126</v>
      </c>
      <c r="K54" s="42">
        <v>12</v>
      </c>
      <c r="L54" s="42">
        <v>5</v>
      </c>
      <c r="M54" s="43">
        <v>7000</v>
      </c>
      <c r="N54" s="44">
        <v>1901</v>
      </c>
      <c r="O54" s="44">
        <v>2014</v>
      </c>
      <c r="P54" s="44">
        <v>2021</v>
      </c>
      <c r="Q54" s="45" t="s">
        <v>13</v>
      </c>
      <c r="R54" s="45" t="s">
        <v>13</v>
      </c>
      <c r="S54" s="46">
        <v>26200</v>
      </c>
      <c r="T54" s="47">
        <f t="shared" si="7"/>
        <v>12.140871177015756</v>
      </c>
      <c r="U54" s="46">
        <v>300</v>
      </c>
      <c r="V54" s="46">
        <v>5523</v>
      </c>
      <c r="W54" s="119">
        <v>7330</v>
      </c>
      <c r="X54" s="46">
        <f t="shared" si="8"/>
        <v>13153</v>
      </c>
      <c r="Y54" s="46">
        <v>51709</v>
      </c>
      <c r="Z54" s="46">
        <v>83732</v>
      </c>
      <c r="AA54" s="49">
        <v>15806</v>
      </c>
      <c r="AB54" s="49">
        <v>137107</v>
      </c>
      <c r="AC54" s="50">
        <v>37600</v>
      </c>
      <c r="AD54" s="49">
        <v>192041</v>
      </c>
      <c r="AE54" s="52">
        <v>11918</v>
      </c>
      <c r="AF54" s="52">
        <v>1092</v>
      </c>
      <c r="AG54" s="53">
        <v>957</v>
      </c>
      <c r="AH54" s="53">
        <v>13</v>
      </c>
      <c r="AI54" s="52">
        <v>13980</v>
      </c>
      <c r="AJ54" s="52">
        <v>17687</v>
      </c>
      <c r="AK54" s="52">
        <v>15352</v>
      </c>
      <c r="AL54" s="53">
        <v>10</v>
      </c>
      <c r="AM54" s="53">
        <v>52</v>
      </c>
      <c r="AN54" s="54">
        <v>1304</v>
      </c>
      <c r="AO54" s="55">
        <f t="shared" si="13"/>
        <v>0.60426320667284528</v>
      </c>
      <c r="AP54" s="54">
        <v>5460</v>
      </c>
      <c r="AQ54" s="55">
        <f t="shared" si="10"/>
        <v>2.5301204819277108</v>
      </c>
      <c r="AR54" s="54"/>
      <c r="AS54" s="54">
        <v>3101</v>
      </c>
      <c r="AT54" s="54">
        <v>3463</v>
      </c>
      <c r="AU54" s="54">
        <v>13804</v>
      </c>
      <c r="AV54" s="57">
        <v>32</v>
      </c>
      <c r="AW54" s="54">
        <v>16905</v>
      </c>
      <c r="AX54" s="55">
        <f t="shared" si="11"/>
        <v>7.8336422613531047</v>
      </c>
      <c r="AY54" s="55">
        <f t="shared" si="12"/>
        <v>3.0961538461538463</v>
      </c>
      <c r="AZ54" s="54">
        <v>571</v>
      </c>
      <c r="BA54" s="54">
        <v>351</v>
      </c>
      <c r="BB54" s="54">
        <v>7500</v>
      </c>
      <c r="BC54" s="58">
        <v>98</v>
      </c>
      <c r="BD54" s="59">
        <v>605</v>
      </c>
      <c r="BE54" s="60">
        <f t="shared" si="9"/>
        <v>0.28035217794253942</v>
      </c>
    </row>
    <row r="55" spans="1:57" s="38" customFormat="1" ht="12.75" x14ac:dyDescent="0.2">
      <c r="A55" s="3" t="s">
        <v>63</v>
      </c>
      <c r="B55" s="38" t="s">
        <v>227</v>
      </c>
      <c r="C55" s="3" t="s">
        <v>169</v>
      </c>
      <c r="D55" s="3" t="s">
        <v>8</v>
      </c>
      <c r="E55" s="40">
        <v>277</v>
      </c>
      <c r="F55" s="40">
        <v>24</v>
      </c>
      <c r="G55" s="40">
        <v>120</v>
      </c>
      <c r="H55" s="42">
        <v>17</v>
      </c>
      <c r="I55" s="42">
        <v>0</v>
      </c>
      <c r="J55" s="42">
        <v>17</v>
      </c>
      <c r="K55" s="42">
        <v>0</v>
      </c>
      <c r="L55" s="42">
        <v>2</v>
      </c>
      <c r="M55" s="44">
        <v>858</v>
      </c>
      <c r="N55" s="44">
        <v>1866</v>
      </c>
      <c r="O55" s="44">
        <v>2005</v>
      </c>
      <c r="P55" s="44">
        <v>2005</v>
      </c>
      <c r="Q55" s="45" t="s">
        <v>10</v>
      </c>
      <c r="R55" s="45" t="s">
        <v>10</v>
      </c>
      <c r="S55" s="46">
        <v>7350</v>
      </c>
      <c r="T55" s="47">
        <f t="shared" si="7"/>
        <v>26.534296028880867</v>
      </c>
      <c r="U55" s="46">
        <v>0</v>
      </c>
      <c r="V55" s="46">
        <v>0</v>
      </c>
      <c r="W55" s="46">
        <v>0</v>
      </c>
      <c r="X55" s="46">
        <f t="shared" si="8"/>
        <v>0</v>
      </c>
      <c r="Y55" s="46">
        <v>2617</v>
      </c>
      <c r="Z55" s="46">
        <v>9967</v>
      </c>
      <c r="AA55" s="49">
        <v>2747</v>
      </c>
      <c r="AB55" s="49">
        <v>0</v>
      </c>
      <c r="AC55" s="50">
        <v>9856</v>
      </c>
      <c r="AD55" s="49">
        <v>12665</v>
      </c>
      <c r="AE55" s="52">
        <v>5000</v>
      </c>
      <c r="AF55" s="53">
        <v>250</v>
      </c>
      <c r="AG55" s="53">
        <v>270</v>
      </c>
      <c r="AH55" s="53">
        <v>40</v>
      </c>
      <c r="AI55" s="52">
        <v>5560</v>
      </c>
      <c r="AJ55" s="52">
        <v>13158</v>
      </c>
      <c r="AK55" s="52">
        <v>10598</v>
      </c>
      <c r="AL55" s="53">
        <v>2</v>
      </c>
      <c r="AM55" s="53">
        <v>53</v>
      </c>
      <c r="AN55" s="57">
        <v>250</v>
      </c>
      <c r="AO55" s="55">
        <f t="shared" si="13"/>
        <v>0.90252707581227432</v>
      </c>
      <c r="AP55" s="57">
        <v>290</v>
      </c>
      <c r="AQ55" s="55">
        <f t="shared" si="10"/>
        <v>1.0469314079422383</v>
      </c>
      <c r="AR55" s="54">
        <v>12</v>
      </c>
      <c r="AS55" s="54">
        <v>972</v>
      </c>
      <c r="AT55" s="54">
        <v>1004</v>
      </c>
      <c r="AU55" s="57">
        <v>155</v>
      </c>
      <c r="AV55" s="57">
        <v>2</v>
      </c>
      <c r="AW55" s="54">
        <v>1127</v>
      </c>
      <c r="AX55" s="55">
        <f t="shared" si="11"/>
        <v>4.0685920577617329</v>
      </c>
      <c r="AY55" s="55">
        <f t="shared" si="12"/>
        <v>3.886206896551724</v>
      </c>
      <c r="AZ55" s="54">
        <v>0</v>
      </c>
      <c r="BA55" s="54">
        <v>1500</v>
      </c>
      <c r="BB55" s="54">
        <v>7794</v>
      </c>
      <c r="BC55" s="58">
        <v>20</v>
      </c>
      <c r="BD55" s="59">
        <v>258</v>
      </c>
      <c r="BE55" s="60">
        <f t="shared" si="9"/>
        <v>0.93140794223826717</v>
      </c>
    </row>
    <row r="56" spans="1:57" s="38" customFormat="1" ht="12.75" x14ac:dyDescent="0.2">
      <c r="A56" s="3" t="s">
        <v>64</v>
      </c>
      <c r="B56" s="38" t="s">
        <v>221</v>
      </c>
      <c r="C56" s="3" t="s">
        <v>179</v>
      </c>
      <c r="D56" s="3" t="s">
        <v>4</v>
      </c>
      <c r="E56" s="39">
        <v>4833</v>
      </c>
      <c r="F56" s="40">
        <v>52</v>
      </c>
      <c r="G56" s="39">
        <v>2808</v>
      </c>
      <c r="H56" s="42">
        <v>40</v>
      </c>
      <c r="I56" s="42">
        <v>35</v>
      </c>
      <c r="J56" s="42">
        <v>75</v>
      </c>
      <c r="K56" s="42">
        <v>7</v>
      </c>
      <c r="L56" s="42">
        <v>3</v>
      </c>
      <c r="M56" s="43">
        <v>7000</v>
      </c>
      <c r="N56" s="44">
        <v>1972</v>
      </c>
      <c r="O56" s="45" t="s">
        <v>6</v>
      </c>
      <c r="P56" s="45" t="s">
        <v>6</v>
      </c>
      <c r="Q56" s="45" t="s">
        <v>13</v>
      </c>
      <c r="R56" s="45" t="s">
        <v>17</v>
      </c>
      <c r="S56" s="46">
        <v>148000</v>
      </c>
      <c r="T56" s="47">
        <f t="shared" si="7"/>
        <v>30.622801572522242</v>
      </c>
      <c r="U56" s="46">
        <v>9692</v>
      </c>
      <c r="V56" s="46">
        <v>0</v>
      </c>
      <c r="W56" s="46">
        <v>7514</v>
      </c>
      <c r="X56" s="46">
        <f t="shared" si="8"/>
        <v>17206</v>
      </c>
      <c r="Y56" s="46">
        <v>7514</v>
      </c>
      <c r="Z56" s="46">
        <v>165206</v>
      </c>
      <c r="AA56" s="49">
        <v>11776</v>
      </c>
      <c r="AB56" s="49">
        <v>107270</v>
      </c>
      <c r="AC56" s="50">
        <v>43021</v>
      </c>
      <c r="AD56" s="49">
        <v>165515</v>
      </c>
      <c r="AE56" s="52">
        <v>18880</v>
      </c>
      <c r="AF56" s="52">
        <v>1212</v>
      </c>
      <c r="AG56" s="52">
        <v>1339</v>
      </c>
      <c r="AH56" s="53">
        <v>263</v>
      </c>
      <c r="AI56" s="52">
        <v>21694</v>
      </c>
      <c r="AJ56" s="52">
        <v>14577</v>
      </c>
      <c r="AK56" s="52">
        <v>23021</v>
      </c>
      <c r="AL56" s="53" t="s">
        <v>6</v>
      </c>
      <c r="AM56" s="53">
        <v>53</v>
      </c>
      <c r="AN56" s="54">
        <v>1621</v>
      </c>
      <c r="AO56" s="55">
        <f t="shared" si="13"/>
        <v>0.33540244154769294</v>
      </c>
      <c r="AP56" s="54">
        <v>6098</v>
      </c>
      <c r="AQ56" s="55">
        <f t="shared" si="10"/>
        <v>1.2617421891164908</v>
      </c>
      <c r="AR56" s="54">
        <v>4611</v>
      </c>
      <c r="AS56" s="54">
        <v>4556</v>
      </c>
      <c r="AT56" s="54">
        <v>5386</v>
      </c>
      <c r="AU56" s="54">
        <v>9243</v>
      </c>
      <c r="AV56" s="57">
        <v>0</v>
      </c>
      <c r="AW56" s="54">
        <v>13799</v>
      </c>
      <c r="AX56" s="55">
        <f t="shared" si="11"/>
        <v>2.8551624249948273</v>
      </c>
      <c r="AY56" s="55">
        <f t="shared" si="12"/>
        <v>2.2628730731387341</v>
      </c>
      <c r="AZ56" s="54">
        <v>256</v>
      </c>
      <c r="BA56" s="54">
        <v>6000</v>
      </c>
      <c r="BB56" s="54">
        <v>4215</v>
      </c>
      <c r="BC56" s="58">
        <v>137</v>
      </c>
      <c r="BD56" s="59">
        <v>979</v>
      </c>
      <c r="BE56" s="60">
        <f t="shared" si="9"/>
        <v>0.20256569418580592</v>
      </c>
    </row>
    <row r="57" spans="1:57" s="38" customFormat="1" ht="12.75" x14ac:dyDescent="0.2">
      <c r="A57" s="3" t="s">
        <v>65</v>
      </c>
      <c r="B57" s="38" t="s">
        <v>228</v>
      </c>
      <c r="C57" s="3" t="s">
        <v>181</v>
      </c>
      <c r="D57" s="3" t="s">
        <v>8</v>
      </c>
      <c r="E57" s="39">
        <v>2372</v>
      </c>
      <c r="F57" s="40">
        <v>52</v>
      </c>
      <c r="G57" s="40">
        <v>26</v>
      </c>
      <c r="H57" s="42">
        <v>45</v>
      </c>
      <c r="I57" s="42">
        <v>0</v>
      </c>
      <c r="J57" s="42">
        <v>45</v>
      </c>
      <c r="K57" s="42">
        <v>15</v>
      </c>
      <c r="L57" s="42">
        <v>2</v>
      </c>
      <c r="M57" s="43">
        <v>4530</v>
      </c>
      <c r="N57" s="44">
        <v>1894</v>
      </c>
      <c r="O57" s="44">
        <v>2004</v>
      </c>
      <c r="P57" s="44">
        <v>2020</v>
      </c>
      <c r="Q57" s="45" t="s">
        <v>13</v>
      </c>
      <c r="R57" s="45" t="s">
        <v>5</v>
      </c>
      <c r="S57" s="46">
        <v>38000</v>
      </c>
      <c r="T57" s="47">
        <f t="shared" si="7"/>
        <v>16.020236087689714</v>
      </c>
      <c r="U57" s="46">
        <v>4982</v>
      </c>
      <c r="V57" s="46">
        <v>4981</v>
      </c>
      <c r="W57" s="46">
        <v>0</v>
      </c>
      <c r="X57" s="46">
        <f t="shared" si="8"/>
        <v>9963</v>
      </c>
      <c r="Y57" s="46">
        <v>16232</v>
      </c>
      <c r="Z57" s="46">
        <v>64195</v>
      </c>
      <c r="AA57" s="49">
        <v>6879</v>
      </c>
      <c r="AB57" s="49">
        <v>34897</v>
      </c>
      <c r="AC57" s="50">
        <v>19367</v>
      </c>
      <c r="AD57" s="49">
        <v>62534</v>
      </c>
      <c r="AE57" s="52">
        <v>14290</v>
      </c>
      <c r="AF57" s="52">
        <v>1160</v>
      </c>
      <c r="AG57" s="53">
        <v>554</v>
      </c>
      <c r="AH57" s="53">
        <v>13</v>
      </c>
      <c r="AI57" s="52">
        <v>16017</v>
      </c>
      <c r="AJ57" s="52">
        <v>13757</v>
      </c>
      <c r="AK57" s="52">
        <v>12351</v>
      </c>
      <c r="AL57" s="53">
        <v>37</v>
      </c>
      <c r="AM57" s="53">
        <v>52</v>
      </c>
      <c r="AN57" s="57">
        <v>940</v>
      </c>
      <c r="AO57" s="55">
        <f t="shared" si="13"/>
        <v>0.39629005059021921</v>
      </c>
      <c r="AP57" s="54">
        <v>3600</v>
      </c>
      <c r="AQ57" s="55">
        <f t="shared" si="10"/>
        <v>1.5177065767284992</v>
      </c>
      <c r="AR57" s="54">
        <v>30</v>
      </c>
      <c r="AS57" s="54">
        <v>1684</v>
      </c>
      <c r="AT57" s="54">
        <v>2991</v>
      </c>
      <c r="AU57" s="54">
        <v>5557</v>
      </c>
      <c r="AV57" s="57">
        <v>16</v>
      </c>
      <c r="AW57" s="54">
        <v>7241</v>
      </c>
      <c r="AX57" s="55">
        <f t="shared" si="11"/>
        <v>3.0526981450252952</v>
      </c>
      <c r="AY57" s="55">
        <f t="shared" si="12"/>
        <v>2.0113888888888889</v>
      </c>
      <c r="AZ57" s="54">
        <v>75</v>
      </c>
      <c r="BA57" s="54">
        <v>500</v>
      </c>
      <c r="BB57" s="54">
        <v>900</v>
      </c>
      <c r="BC57" s="58">
        <v>14</v>
      </c>
      <c r="BD57" s="59">
        <v>101</v>
      </c>
      <c r="BE57" s="60">
        <f t="shared" si="9"/>
        <v>4.2580101180438451E-2</v>
      </c>
    </row>
    <row r="58" spans="1:57" s="38" customFormat="1" ht="12.75" x14ac:dyDescent="0.2">
      <c r="A58" s="3" t="s">
        <v>66</v>
      </c>
      <c r="B58" s="38" t="s">
        <v>229</v>
      </c>
      <c r="C58" s="3" t="s">
        <v>171</v>
      </c>
      <c r="D58" s="3" t="s">
        <v>4</v>
      </c>
      <c r="E58" s="39">
        <v>1070</v>
      </c>
      <c r="F58" s="40">
        <v>52</v>
      </c>
      <c r="G58" s="39">
        <v>1144</v>
      </c>
      <c r="H58" s="42">
        <v>23</v>
      </c>
      <c r="I58" s="42">
        <v>0</v>
      </c>
      <c r="J58" s="42">
        <v>23</v>
      </c>
      <c r="K58" s="42">
        <v>0</v>
      </c>
      <c r="L58" s="42">
        <v>1</v>
      </c>
      <c r="M58" s="44">
        <v>823</v>
      </c>
      <c r="N58" s="44">
        <v>1890</v>
      </c>
      <c r="O58" s="44">
        <v>2007</v>
      </c>
      <c r="P58" s="44">
        <v>2007</v>
      </c>
      <c r="Q58" s="45" t="s">
        <v>10</v>
      </c>
      <c r="R58" s="45" t="s">
        <v>9</v>
      </c>
      <c r="S58" s="46">
        <v>15000</v>
      </c>
      <c r="T58" s="47">
        <f t="shared" si="7"/>
        <v>14.018691588785046</v>
      </c>
      <c r="U58" s="46">
        <v>2000</v>
      </c>
      <c r="V58" s="46">
        <v>0</v>
      </c>
      <c r="W58" s="46">
        <v>2500</v>
      </c>
      <c r="X58" s="46">
        <f t="shared" si="8"/>
        <v>4500</v>
      </c>
      <c r="Y58" s="46">
        <v>7835</v>
      </c>
      <c r="Z58" s="46">
        <v>24835</v>
      </c>
      <c r="AA58" s="49">
        <v>3583</v>
      </c>
      <c r="AB58" s="49">
        <v>18978</v>
      </c>
      <c r="AC58" s="50">
        <v>3939</v>
      </c>
      <c r="AD58" s="49">
        <v>27069</v>
      </c>
      <c r="AE58" s="52">
        <v>1601</v>
      </c>
      <c r="AF58" s="53">
        <v>145</v>
      </c>
      <c r="AG58" s="53">
        <v>0</v>
      </c>
      <c r="AH58" s="53">
        <v>1</v>
      </c>
      <c r="AI58" s="52">
        <v>1747</v>
      </c>
      <c r="AJ58" s="52">
        <v>13158</v>
      </c>
      <c r="AK58" s="52">
        <v>10598</v>
      </c>
      <c r="AL58" s="53">
        <v>14</v>
      </c>
      <c r="AM58" s="53">
        <v>52</v>
      </c>
      <c r="AN58" s="57">
        <v>85</v>
      </c>
      <c r="AO58" s="55">
        <f t="shared" si="13"/>
        <v>7.9439252336448593E-2</v>
      </c>
      <c r="AP58" s="57">
        <v>480</v>
      </c>
      <c r="AQ58" s="55">
        <f t="shared" si="10"/>
        <v>0.44859813084112149</v>
      </c>
      <c r="AR58" s="54">
        <v>55</v>
      </c>
      <c r="AS58" s="54">
        <v>321</v>
      </c>
      <c r="AT58" s="54">
        <v>499</v>
      </c>
      <c r="AU58" s="57">
        <v>832</v>
      </c>
      <c r="AV58" s="57">
        <v>0</v>
      </c>
      <c r="AW58" s="54">
        <v>1153</v>
      </c>
      <c r="AX58" s="55">
        <f t="shared" si="11"/>
        <v>1.077570093457944</v>
      </c>
      <c r="AY58" s="55">
        <f t="shared" si="12"/>
        <v>2.4020833333333331</v>
      </c>
      <c r="AZ58" s="54">
        <v>12</v>
      </c>
      <c r="BA58" s="54">
        <v>2400</v>
      </c>
      <c r="BB58" s="54">
        <v>52</v>
      </c>
      <c r="BC58" s="58">
        <v>34</v>
      </c>
      <c r="BD58" s="59">
        <v>398</v>
      </c>
      <c r="BE58" s="60">
        <f t="shared" si="9"/>
        <v>0.37196261682242993</v>
      </c>
    </row>
    <row r="59" spans="1:57" s="38" customFormat="1" ht="12.75" x14ac:dyDescent="0.2">
      <c r="A59" s="3" t="s">
        <v>67</v>
      </c>
      <c r="B59" s="38" t="s">
        <v>230</v>
      </c>
      <c r="C59" s="3" t="s">
        <v>171</v>
      </c>
      <c r="D59" s="3" t="s">
        <v>8</v>
      </c>
      <c r="E59" s="39">
        <v>6377</v>
      </c>
      <c r="F59" s="40">
        <v>52</v>
      </c>
      <c r="G59" s="39">
        <v>2720</v>
      </c>
      <c r="H59" s="42">
        <v>40</v>
      </c>
      <c r="I59" s="42">
        <v>115</v>
      </c>
      <c r="J59" s="42">
        <v>155</v>
      </c>
      <c r="K59" s="42">
        <v>5</v>
      </c>
      <c r="L59" s="42">
        <v>11</v>
      </c>
      <c r="M59" s="43">
        <v>11400</v>
      </c>
      <c r="N59" s="44">
        <v>1898</v>
      </c>
      <c r="O59" s="44">
        <v>2004</v>
      </c>
      <c r="P59" s="44">
        <v>2021</v>
      </c>
      <c r="Q59" s="45" t="s">
        <v>9</v>
      </c>
      <c r="R59" s="45" t="s">
        <v>9</v>
      </c>
      <c r="S59" s="46">
        <v>83000</v>
      </c>
      <c r="T59" s="47">
        <f t="shared" si="7"/>
        <v>13.015524541320371</v>
      </c>
      <c r="U59" s="46">
        <v>537</v>
      </c>
      <c r="V59" s="46">
        <v>11442</v>
      </c>
      <c r="W59" s="46">
        <v>0</v>
      </c>
      <c r="X59" s="46">
        <f t="shared" si="8"/>
        <v>11979</v>
      </c>
      <c r="Y59" s="46">
        <v>53952</v>
      </c>
      <c r="Z59" s="46">
        <v>148931</v>
      </c>
      <c r="AA59" s="49">
        <v>13313</v>
      </c>
      <c r="AB59" s="49">
        <v>84081</v>
      </c>
      <c r="AC59" s="50">
        <v>34936</v>
      </c>
      <c r="AD59" s="49">
        <v>132330</v>
      </c>
      <c r="AE59" s="52">
        <v>28415</v>
      </c>
      <c r="AF59" s="52">
        <v>4466</v>
      </c>
      <c r="AG59" s="52">
        <v>2007</v>
      </c>
      <c r="AH59" s="53">
        <v>0</v>
      </c>
      <c r="AI59" s="52">
        <v>34888</v>
      </c>
      <c r="AJ59" s="52">
        <v>820</v>
      </c>
      <c r="AK59" s="52">
        <v>10670</v>
      </c>
      <c r="AL59" s="53">
        <v>22</v>
      </c>
      <c r="AM59" s="53">
        <v>52</v>
      </c>
      <c r="AN59" s="54">
        <v>7877</v>
      </c>
      <c r="AO59" s="55">
        <f t="shared" si="13"/>
        <v>1.2352203230359102</v>
      </c>
      <c r="AP59" s="54">
        <v>19596</v>
      </c>
      <c r="AQ59" s="55">
        <f t="shared" si="10"/>
        <v>3.072918300141132</v>
      </c>
      <c r="AR59" s="54"/>
      <c r="AS59" s="54">
        <v>1080</v>
      </c>
      <c r="AT59" s="54">
        <v>1851</v>
      </c>
      <c r="AU59" s="54">
        <v>19823</v>
      </c>
      <c r="AV59" s="57">
        <v>0</v>
      </c>
      <c r="AW59" s="54">
        <v>20903</v>
      </c>
      <c r="AX59" s="55">
        <f t="shared" si="11"/>
        <v>3.2778736082797555</v>
      </c>
      <c r="AY59" s="55">
        <f t="shared" si="12"/>
        <v>1.0666972851602368</v>
      </c>
      <c r="AZ59" s="54">
        <v>828</v>
      </c>
      <c r="BA59" s="54"/>
      <c r="BB59" s="54">
        <v>3994</v>
      </c>
      <c r="BC59" s="58">
        <v>90</v>
      </c>
      <c r="BD59" s="59">
        <v>213</v>
      </c>
      <c r="BE59" s="60">
        <f t="shared" si="9"/>
        <v>3.3401285871099265E-2</v>
      </c>
    </row>
    <row r="60" spans="1:57" s="38" customFormat="1" ht="12.75" x14ac:dyDescent="0.2">
      <c r="A60" s="3" t="s">
        <v>68</v>
      </c>
      <c r="B60" s="38" t="s">
        <v>173</v>
      </c>
      <c r="C60" s="3" t="s">
        <v>173</v>
      </c>
      <c r="D60" s="3" t="s">
        <v>4</v>
      </c>
      <c r="E60" s="39">
        <v>2250</v>
      </c>
      <c r="F60" s="40">
        <v>52</v>
      </c>
      <c r="G60" s="39">
        <v>1352</v>
      </c>
      <c r="H60" s="42">
        <v>26</v>
      </c>
      <c r="I60" s="42">
        <v>0</v>
      </c>
      <c r="J60" s="42">
        <v>26</v>
      </c>
      <c r="K60" s="42">
        <v>3</v>
      </c>
      <c r="L60" s="42">
        <v>1</v>
      </c>
      <c r="M60" s="44">
        <v>914</v>
      </c>
      <c r="N60" s="44">
        <v>1925</v>
      </c>
      <c r="O60" s="44">
        <v>2003</v>
      </c>
      <c r="P60" s="44">
        <v>2003</v>
      </c>
      <c r="Q60" s="45" t="s">
        <v>10</v>
      </c>
      <c r="R60" s="45" t="s">
        <v>10</v>
      </c>
      <c r="S60" s="46">
        <v>75659</v>
      </c>
      <c r="T60" s="47">
        <f t="shared" si="7"/>
        <v>33.626222222222225</v>
      </c>
      <c r="U60" s="46">
        <v>200</v>
      </c>
      <c r="V60" s="46">
        <v>5470</v>
      </c>
      <c r="W60" s="46">
        <v>0</v>
      </c>
      <c r="X60" s="46">
        <f t="shared" si="8"/>
        <v>5670</v>
      </c>
      <c r="Y60" s="46">
        <v>6693</v>
      </c>
      <c r="Z60" s="46">
        <v>88022</v>
      </c>
      <c r="AA60" s="49">
        <v>9168</v>
      </c>
      <c r="AB60" s="49">
        <v>52807</v>
      </c>
      <c r="AC60" s="50">
        <v>10353</v>
      </c>
      <c r="AD60" s="49">
        <v>73917</v>
      </c>
      <c r="AE60" s="52">
        <v>6632</v>
      </c>
      <c r="AF60" s="53">
        <v>460</v>
      </c>
      <c r="AG60" s="53">
        <v>446</v>
      </c>
      <c r="AH60" s="53">
        <v>45</v>
      </c>
      <c r="AI60" s="52">
        <v>7583</v>
      </c>
      <c r="AJ60" s="52">
        <v>13757</v>
      </c>
      <c r="AK60" s="52">
        <v>12351</v>
      </c>
      <c r="AL60" s="53">
        <v>2</v>
      </c>
      <c r="AM60" s="53">
        <v>52</v>
      </c>
      <c r="AN60" s="57">
        <v>914</v>
      </c>
      <c r="AO60" s="55">
        <f t="shared" si="13"/>
        <v>0.40622222222222221</v>
      </c>
      <c r="AP60" s="54">
        <v>1248</v>
      </c>
      <c r="AQ60" s="55">
        <f t="shared" si="10"/>
        <v>0.55466666666666664</v>
      </c>
      <c r="AR60" s="54">
        <v>29</v>
      </c>
      <c r="AS60" s="54">
        <v>1557</v>
      </c>
      <c r="AT60" s="54">
        <v>2223</v>
      </c>
      <c r="AU60" s="54">
        <v>2048</v>
      </c>
      <c r="AV60" s="57">
        <v>28</v>
      </c>
      <c r="AW60" s="54">
        <v>3605</v>
      </c>
      <c r="AX60" s="55">
        <f t="shared" si="11"/>
        <v>1.6022222222222222</v>
      </c>
      <c r="AY60" s="55">
        <f t="shared" si="12"/>
        <v>2.8886217948717947</v>
      </c>
      <c r="AZ60" s="54">
        <v>18</v>
      </c>
      <c r="BA60" s="54">
        <v>156</v>
      </c>
      <c r="BB60" s="54">
        <v>799</v>
      </c>
      <c r="BC60" s="58">
        <v>72</v>
      </c>
      <c r="BD60" s="59">
        <v>468</v>
      </c>
      <c r="BE60" s="60">
        <f t="shared" si="9"/>
        <v>0.20799999999999999</v>
      </c>
    </row>
    <row r="61" spans="1:57" s="38" customFormat="1" ht="12.75" x14ac:dyDescent="0.2">
      <c r="A61" s="3" t="s">
        <v>69</v>
      </c>
      <c r="B61" s="38" t="s">
        <v>231</v>
      </c>
      <c r="C61" s="3" t="s">
        <v>171</v>
      </c>
      <c r="D61" s="3" t="s">
        <v>4</v>
      </c>
      <c r="E61" s="39">
        <v>1003</v>
      </c>
      <c r="F61" s="40">
        <v>52</v>
      </c>
      <c r="G61" s="39">
        <v>1598</v>
      </c>
      <c r="H61" s="42">
        <v>57</v>
      </c>
      <c r="I61" s="42">
        <v>4</v>
      </c>
      <c r="J61" s="42">
        <v>61</v>
      </c>
      <c r="K61" s="42">
        <v>40</v>
      </c>
      <c r="L61" s="42">
        <v>4</v>
      </c>
      <c r="M61" s="43">
        <v>5996</v>
      </c>
      <c r="N61" s="44">
        <v>1890</v>
      </c>
      <c r="O61" s="44">
        <v>2009</v>
      </c>
      <c r="P61" s="44">
        <v>2009</v>
      </c>
      <c r="Q61" s="45" t="s">
        <v>5</v>
      </c>
      <c r="R61" s="45" t="s">
        <v>9</v>
      </c>
      <c r="S61" s="46">
        <v>25375</v>
      </c>
      <c r="T61" s="47">
        <f t="shared" si="7"/>
        <v>25.299102691924226</v>
      </c>
      <c r="U61" s="46">
        <v>537</v>
      </c>
      <c r="V61" s="46">
        <v>0</v>
      </c>
      <c r="W61" s="46">
        <v>26998</v>
      </c>
      <c r="X61" s="46">
        <f t="shared" si="8"/>
        <v>27535</v>
      </c>
      <c r="Y61" s="46">
        <v>111187</v>
      </c>
      <c r="Z61" s="46">
        <v>137099</v>
      </c>
      <c r="AA61" s="49">
        <v>8090</v>
      </c>
      <c r="AB61" s="49">
        <v>65386</v>
      </c>
      <c r="AC61" s="50">
        <v>28060</v>
      </c>
      <c r="AD61" s="49">
        <v>112413</v>
      </c>
      <c r="AE61" s="52">
        <v>14643</v>
      </c>
      <c r="AF61" s="52">
        <v>1354</v>
      </c>
      <c r="AG61" s="53">
        <v>465</v>
      </c>
      <c r="AH61" s="53">
        <v>70</v>
      </c>
      <c r="AI61" s="52">
        <v>16532</v>
      </c>
      <c r="AJ61" s="52">
        <v>820</v>
      </c>
      <c r="AK61" s="52">
        <v>10670</v>
      </c>
      <c r="AL61" s="53">
        <v>31</v>
      </c>
      <c r="AM61" s="53">
        <v>53</v>
      </c>
      <c r="AN61" s="57">
        <v>988</v>
      </c>
      <c r="AO61" s="55">
        <f t="shared" si="13"/>
        <v>0.98504486540378866</v>
      </c>
      <c r="AP61" s="54">
        <v>6851</v>
      </c>
      <c r="AQ61" s="55">
        <f t="shared" si="10"/>
        <v>6.8305084745762707</v>
      </c>
      <c r="AR61" s="54">
        <v>802</v>
      </c>
      <c r="AS61" s="54">
        <v>2381</v>
      </c>
      <c r="AT61" s="54">
        <v>2675</v>
      </c>
      <c r="AU61" s="54">
        <v>16473</v>
      </c>
      <c r="AV61" s="57">
        <v>324</v>
      </c>
      <c r="AW61" s="54">
        <v>18854</v>
      </c>
      <c r="AX61" s="55">
        <f t="shared" si="11"/>
        <v>18.797607178464606</v>
      </c>
      <c r="AY61" s="55">
        <f t="shared" si="12"/>
        <v>2.7520070062764561</v>
      </c>
      <c r="AZ61" s="54">
        <v>150</v>
      </c>
      <c r="BA61" s="54">
        <v>22729</v>
      </c>
      <c r="BB61" s="54">
        <v>8628</v>
      </c>
      <c r="BC61" s="58">
        <v>87</v>
      </c>
      <c r="BD61" s="59">
        <v>1530</v>
      </c>
      <c r="BE61" s="60">
        <f t="shared" si="9"/>
        <v>1.5254237288135593</v>
      </c>
    </row>
    <row r="62" spans="1:57" s="38" customFormat="1" ht="12.75" x14ac:dyDescent="0.2">
      <c r="A62" s="3" t="s">
        <v>70</v>
      </c>
      <c r="B62" s="38" t="s">
        <v>232</v>
      </c>
      <c r="C62" s="3" t="s">
        <v>184</v>
      </c>
      <c r="D62" s="3" t="s">
        <v>4</v>
      </c>
      <c r="E62" s="39">
        <v>1331</v>
      </c>
      <c r="F62" s="40">
        <v>42</v>
      </c>
      <c r="G62" s="40">
        <v>650</v>
      </c>
      <c r="H62" s="42">
        <v>22</v>
      </c>
      <c r="I62" s="42">
        <v>0</v>
      </c>
      <c r="J62" s="42">
        <v>22</v>
      </c>
      <c r="K62" s="42">
        <v>2</v>
      </c>
      <c r="L62" s="42">
        <v>1</v>
      </c>
      <c r="M62" s="43">
        <v>2871</v>
      </c>
      <c r="N62" s="44">
        <v>1840</v>
      </c>
      <c r="O62" s="44">
        <v>2006</v>
      </c>
      <c r="P62" s="44">
        <v>2006</v>
      </c>
      <c r="Q62" s="45" t="s">
        <v>9</v>
      </c>
      <c r="R62" s="45" t="s">
        <v>5</v>
      </c>
      <c r="S62" s="46">
        <v>50433</v>
      </c>
      <c r="T62" s="47">
        <f t="shared" si="7"/>
        <v>37.891059353869274</v>
      </c>
      <c r="U62" s="46">
        <v>200</v>
      </c>
      <c r="V62" s="46">
        <v>0</v>
      </c>
      <c r="W62" s="46">
        <v>1500</v>
      </c>
      <c r="X62" s="46">
        <f t="shared" si="8"/>
        <v>1700</v>
      </c>
      <c r="Y62" s="46">
        <v>6181</v>
      </c>
      <c r="Z62" s="46">
        <v>56814</v>
      </c>
      <c r="AA62" s="49">
        <v>4942</v>
      </c>
      <c r="AB62" s="49">
        <v>21993</v>
      </c>
      <c r="AC62" s="50">
        <v>21706</v>
      </c>
      <c r="AD62" s="49">
        <v>50473</v>
      </c>
      <c r="AE62" s="52">
        <v>9314</v>
      </c>
      <c r="AF62" s="53">
        <v>723</v>
      </c>
      <c r="AG62" s="53">
        <v>319</v>
      </c>
      <c r="AH62" s="53">
        <v>8</v>
      </c>
      <c r="AI62" s="52">
        <v>10364</v>
      </c>
      <c r="AJ62" s="52">
        <v>13158</v>
      </c>
      <c r="AK62" s="52">
        <v>10598</v>
      </c>
      <c r="AL62" s="53">
        <v>0</v>
      </c>
      <c r="AM62" s="53">
        <v>52</v>
      </c>
      <c r="AN62" s="57">
        <v>493</v>
      </c>
      <c r="AO62" s="55">
        <f t="shared" si="13"/>
        <v>0.37039819684447783</v>
      </c>
      <c r="AP62" s="54">
        <v>1208</v>
      </c>
      <c r="AQ62" s="55">
        <f t="shared" si="10"/>
        <v>0.90758827948910592</v>
      </c>
      <c r="AR62" s="54"/>
      <c r="AS62" s="54">
        <v>854</v>
      </c>
      <c r="AT62" s="54">
        <v>1018</v>
      </c>
      <c r="AU62" s="54">
        <v>1717</v>
      </c>
      <c r="AV62" s="57">
        <v>0</v>
      </c>
      <c r="AW62" s="54">
        <v>2571</v>
      </c>
      <c r="AX62" s="55">
        <f t="shared" si="11"/>
        <v>1.9316303531179564</v>
      </c>
      <c r="AY62" s="55">
        <f t="shared" si="12"/>
        <v>2.1283112582781456</v>
      </c>
      <c r="AZ62" s="54">
        <v>86</v>
      </c>
      <c r="BA62" s="54"/>
      <c r="BB62" s="54">
        <v>4990</v>
      </c>
      <c r="BC62" s="58">
        <v>14</v>
      </c>
      <c r="BD62" s="59"/>
      <c r="BE62" s="60"/>
    </row>
    <row r="63" spans="1:57" s="38" customFormat="1" ht="12.75" x14ac:dyDescent="0.2">
      <c r="A63" s="3" t="s">
        <v>71</v>
      </c>
      <c r="B63" s="38" t="s">
        <v>233</v>
      </c>
      <c r="C63" s="3" t="s">
        <v>198</v>
      </c>
      <c r="D63" s="3" t="s">
        <v>4</v>
      </c>
      <c r="E63" s="39">
        <v>2104</v>
      </c>
      <c r="F63" s="40">
        <v>52</v>
      </c>
      <c r="G63" s="39">
        <v>1248</v>
      </c>
      <c r="H63" s="42">
        <v>31.5</v>
      </c>
      <c r="I63" s="42">
        <v>0</v>
      </c>
      <c r="J63" s="42">
        <v>31.5</v>
      </c>
      <c r="K63" s="42">
        <v>12</v>
      </c>
      <c r="L63" s="42">
        <v>2</v>
      </c>
      <c r="M63" s="44">
        <v>800</v>
      </c>
      <c r="N63" s="44">
        <v>1894</v>
      </c>
      <c r="O63" s="44">
        <v>2002</v>
      </c>
      <c r="P63" s="44">
        <v>2018</v>
      </c>
      <c r="Q63" s="45" t="s">
        <v>17</v>
      </c>
      <c r="R63" s="45" t="s">
        <v>10</v>
      </c>
      <c r="S63" s="46">
        <v>36812</v>
      </c>
      <c r="T63" s="47">
        <f t="shared" si="7"/>
        <v>17.49619771863118</v>
      </c>
      <c r="U63" s="46">
        <v>2961</v>
      </c>
      <c r="V63" s="46">
        <v>0</v>
      </c>
      <c r="W63" s="46">
        <v>0</v>
      </c>
      <c r="X63" s="46">
        <f t="shared" si="8"/>
        <v>2961</v>
      </c>
      <c r="Y63" s="46">
        <v>19168</v>
      </c>
      <c r="Z63" s="46">
        <v>58941</v>
      </c>
      <c r="AA63" s="49">
        <v>4560</v>
      </c>
      <c r="AB63" s="49">
        <v>36812</v>
      </c>
      <c r="AC63" s="50">
        <v>9076</v>
      </c>
      <c r="AD63" s="49">
        <v>55050</v>
      </c>
      <c r="AE63" s="52">
        <v>4285</v>
      </c>
      <c r="AF63" s="53">
        <v>252</v>
      </c>
      <c r="AG63" s="53">
        <v>327</v>
      </c>
      <c r="AH63" s="53">
        <v>19</v>
      </c>
      <c r="AI63" s="52">
        <v>4883</v>
      </c>
      <c r="AJ63" s="52">
        <v>820</v>
      </c>
      <c r="AK63" s="52">
        <v>10670</v>
      </c>
      <c r="AL63" s="53">
        <v>4</v>
      </c>
      <c r="AM63" s="53">
        <v>52</v>
      </c>
      <c r="AN63" s="57">
        <v>705</v>
      </c>
      <c r="AO63" s="55">
        <f t="shared" si="13"/>
        <v>0.33507604562737642</v>
      </c>
      <c r="AP63" s="54">
        <v>2239</v>
      </c>
      <c r="AQ63" s="55">
        <f t="shared" si="10"/>
        <v>1.0641634980988592</v>
      </c>
      <c r="AR63" s="54">
        <v>7</v>
      </c>
      <c r="AS63" s="54">
        <v>500</v>
      </c>
      <c r="AT63" s="54">
        <v>828</v>
      </c>
      <c r="AU63" s="54">
        <v>4030</v>
      </c>
      <c r="AV63" s="57">
        <v>268</v>
      </c>
      <c r="AW63" s="54">
        <v>4530</v>
      </c>
      <c r="AX63" s="55">
        <f t="shared" si="11"/>
        <v>2.1530418250950571</v>
      </c>
      <c r="AY63" s="55">
        <f t="shared" si="12"/>
        <v>2.0232246538633318</v>
      </c>
      <c r="AZ63" s="54">
        <v>134</v>
      </c>
      <c r="BA63" s="54"/>
      <c r="BB63" s="54"/>
      <c r="BC63" s="58">
        <v>106</v>
      </c>
      <c r="BD63" s="59">
        <v>918</v>
      </c>
      <c r="BE63" s="60">
        <f>BD63/E63</f>
        <v>0.43631178707224333</v>
      </c>
    </row>
    <row r="64" spans="1:57" s="38" customFormat="1" ht="12.75" x14ac:dyDescent="0.2">
      <c r="A64" s="3" t="s">
        <v>72</v>
      </c>
      <c r="B64" s="38" t="s">
        <v>234</v>
      </c>
      <c r="C64" s="3" t="s">
        <v>179</v>
      </c>
      <c r="D64" s="3" t="s">
        <v>4</v>
      </c>
      <c r="E64" s="39">
        <v>1467</v>
      </c>
      <c r="F64" s="40">
        <v>52</v>
      </c>
      <c r="G64" s="39">
        <v>1341</v>
      </c>
      <c r="H64" s="42">
        <v>26</v>
      </c>
      <c r="I64" s="42">
        <v>0</v>
      </c>
      <c r="J64" s="42">
        <v>26</v>
      </c>
      <c r="K64" s="42">
        <v>0</v>
      </c>
      <c r="L64" s="42">
        <v>2</v>
      </c>
      <c r="M64" s="44">
        <v>742</v>
      </c>
      <c r="N64" s="44">
        <v>1952</v>
      </c>
      <c r="O64" s="45" t="s">
        <v>6</v>
      </c>
      <c r="P64" s="45" t="s">
        <v>6</v>
      </c>
      <c r="Q64" s="45" t="s">
        <v>10</v>
      </c>
      <c r="R64" s="45" t="s">
        <v>9</v>
      </c>
      <c r="S64" s="46">
        <v>35000</v>
      </c>
      <c r="T64" s="47">
        <f t="shared" si="7"/>
        <v>23.858214042263121</v>
      </c>
      <c r="U64" s="46">
        <v>300</v>
      </c>
      <c r="V64" s="46">
        <v>2563</v>
      </c>
      <c r="W64" s="46">
        <v>650</v>
      </c>
      <c r="X64" s="46">
        <f t="shared" si="8"/>
        <v>3513</v>
      </c>
      <c r="Y64" s="46">
        <v>650</v>
      </c>
      <c r="Z64" s="46">
        <v>38513</v>
      </c>
      <c r="AA64" s="49">
        <v>2618</v>
      </c>
      <c r="AB64" s="49">
        <v>22042</v>
      </c>
      <c r="AC64" s="50">
        <v>6359</v>
      </c>
      <c r="AD64" s="49">
        <v>31273</v>
      </c>
      <c r="AE64" s="52">
        <v>6515</v>
      </c>
      <c r="AF64" s="53">
        <v>670</v>
      </c>
      <c r="AG64" s="53">
        <v>145</v>
      </c>
      <c r="AH64" s="53">
        <v>8</v>
      </c>
      <c r="AI64" s="52">
        <v>7338</v>
      </c>
      <c r="AJ64" s="52">
        <v>13757</v>
      </c>
      <c r="AK64" s="52">
        <v>12351</v>
      </c>
      <c r="AL64" s="53">
        <v>4</v>
      </c>
      <c r="AM64" s="53">
        <v>52</v>
      </c>
      <c r="AN64" s="57">
        <v>203</v>
      </c>
      <c r="AO64" s="55">
        <f t="shared" si="13"/>
        <v>0.1383776414451261</v>
      </c>
      <c r="AP64" s="54">
        <v>1452</v>
      </c>
      <c r="AQ64" s="55">
        <f t="shared" si="10"/>
        <v>0.9897750511247444</v>
      </c>
      <c r="AR64" s="54">
        <v>18</v>
      </c>
      <c r="AS64" s="54">
        <v>261</v>
      </c>
      <c r="AT64" s="54">
        <v>433</v>
      </c>
      <c r="AU64" s="54">
        <v>2816</v>
      </c>
      <c r="AV64" s="57">
        <v>0</v>
      </c>
      <c r="AW64" s="54">
        <v>3077</v>
      </c>
      <c r="AX64" s="55">
        <f t="shared" si="11"/>
        <v>2.0974778459441037</v>
      </c>
      <c r="AY64" s="55">
        <f t="shared" si="12"/>
        <v>2.1191460055096418</v>
      </c>
      <c r="AZ64" s="54"/>
      <c r="BA64" s="54"/>
      <c r="BB64" s="54"/>
      <c r="BC64" s="61">
        <v>0</v>
      </c>
      <c r="BD64" s="59"/>
      <c r="BE64" s="60"/>
    </row>
    <row r="65" spans="1:57" s="38" customFormat="1" ht="12.75" x14ac:dyDescent="0.2">
      <c r="A65" s="3" t="s">
        <v>73</v>
      </c>
      <c r="B65" s="38" t="s">
        <v>235</v>
      </c>
      <c r="C65" s="3" t="s">
        <v>191</v>
      </c>
      <c r="D65" s="3" t="s">
        <v>4</v>
      </c>
      <c r="E65" s="40">
        <v>479</v>
      </c>
      <c r="F65" s="40">
        <v>52</v>
      </c>
      <c r="G65" s="40">
        <v>728</v>
      </c>
      <c r="H65" s="42">
        <v>15</v>
      </c>
      <c r="I65" s="42">
        <v>0</v>
      </c>
      <c r="J65" s="42">
        <v>15</v>
      </c>
      <c r="K65" s="42">
        <v>10</v>
      </c>
      <c r="L65" s="42">
        <v>1</v>
      </c>
      <c r="M65" s="44">
        <v>675</v>
      </c>
      <c r="N65" s="44">
        <v>1801</v>
      </c>
      <c r="O65" s="44">
        <v>1917</v>
      </c>
      <c r="P65" s="44">
        <v>1917</v>
      </c>
      <c r="Q65" s="45" t="s">
        <v>9</v>
      </c>
      <c r="R65" s="45" t="s">
        <v>9</v>
      </c>
      <c r="S65" s="46">
        <v>17500</v>
      </c>
      <c r="T65" s="47">
        <f t="shared" si="7"/>
        <v>36.534446764091861</v>
      </c>
      <c r="U65" s="46">
        <v>2700</v>
      </c>
      <c r="V65" s="46">
        <v>0</v>
      </c>
      <c r="W65" s="46">
        <v>0</v>
      </c>
      <c r="X65" s="46">
        <f t="shared" si="8"/>
        <v>2700</v>
      </c>
      <c r="Y65" s="46">
        <v>0</v>
      </c>
      <c r="Z65" s="46">
        <v>20200</v>
      </c>
      <c r="AA65" s="49">
        <v>1526</v>
      </c>
      <c r="AB65" s="49">
        <v>16237</v>
      </c>
      <c r="AC65" s="50">
        <v>3327</v>
      </c>
      <c r="AD65" s="49">
        <v>21622</v>
      </c>
      <c r="AE65" s="52">
        <v>3375</v>
      </c>
      <c r="AF65" s="53">
        <v>478</v>
      </c>
      <c r="AG65" s="53">
        <v>68</v>
      </c>
      <c r="AH65" s="53">
        <v>0</v>
      </c>
      <c r="AI65" s="52">
        <v>3921</v>
      </c>
      <c r="AJ65" s="52">
        <v>13757</v>
      </c>
      <c r="AK65" s="52">
        <v>12351</v>
      </c>
      <c r="AL65" s="53">
        <v>21</v>
      </c>
      <c r="AM65" s="53">
        <v>52</v>
      </c>
      <c r="AN65" s="57">
        <v>350</v>
      </c>
      <c r="AO65" s="55">
        <f t="shared" si="13"/>
        <v>0.7306889352818372</v>
      </c>
      <c r="AP65" s="57">
        <v>572</v>
      </c>
      <c r="AQ65" s="55">
        <f t="shared" si="10"/>
        <v>1.1941544885177453</v>
      </c>
      <c r="AR65" s="54">
        <v>98</v>
      </c>
      <c r="AS65" s="54">
        <v>776</v>
      </c>
      <c r="AT65" s="54">
        <v>849</v>
      </c>
      <c r="AU65" s="57">
        <v>548</v>
      </c>
      <c r="AV65" s="57">
        <v>0</v>
      </c>
      <c r="AW65" s="54">
        <v>1324</v>
      </c>
      <c r="AX65" s="55">
        <f t="shared" si="11"/>
        <v>2.7640918580375784</v>
      </c>
      <c r="AY65" s="55">
        <f t="shared" si="12"/>
        <v>2.3146853146853146</v>
      </c>
      <c r="AZ65" s="54">
        <v>24</v>
      </c>
      <c r="BA65" s="54">
        <v>365</v>
      </c>
      <c r="BB65" s="54">
        <v>0</v>
      </c>
      <c r="BC65" s="58">
        <v>11</v>
      </c>
      <c r="BD65" s="59">
        <v>55</v>
      </c>
      <c r="BE65" s="60">
        <f t="shared" ref="BE65:BE96" si="14">BD65/E65</f>
        <v>0.11482254697286012</v>
      </c>
    </row>
    <row r="66" spans="1:57" s="38" customFormat="1" ht="12.75" x14ac:dyDescent="0.2">
      <c r="A66" s="3" t="s">
        <v>74</v>
      </c>
      <c r="B66" s="38" t="s">
        <v>74</v>
      </c>
      <c r="C66" s="3" t="s">
        <v>168</v>
      </c>
      <c r="D66" s="3" t="s">
        <v>8</v>
      </c>
      <c r="E66" s="39">
        <v>3181</v>
      </c>
      <c r="F66" s="40">
        <v>52</v>
      </c>
      <c r="G66" s="39">
        <v>2184</v>
      </c>
      <c r="H66" s="42">
        <v>31.5</v>
      </c>
      <c r="I66" s="42">
        <v>46.5</v>
      </c>
      <c r="J66" s="42">
        <v>78</v>
      </c>
      <c r="K66" s="42">
        <v>18</v>
      </c>
      <c r="L66" s="42">
        <v>5</v>
      </c>
      <c r="M66" s="43">
        <v>2400</v>
      </c>
      <c r="N66" s="44">
        <v>1892</v>
      </c>
      <c r="O66" s="44">
        <v>2002</v>
      </c>
      <c r="P66" s="44">
        <v>2022</v>
      </c>
      <c r="Q66" s="45" t="s">
        <v>10</v>
      </c>
      <c r="R66" s="45" t="s">
        <v>5</v>
      </c>
      <c r="S66" s="46">
        <v>104500</v>
      </c>
      <c r="T66" s="47">
        <f t="shared" si="7"/>
        <v>32.851304621188305</v>
      </c>
      <c r="U66" s="46">
        <v>300</v>
      </c>
      <c r="V66" s="46">
        <v>4759</v>
      </c>
      <c r="W66" s="46">
        <v>0</v>
      </c>
      <c r="X66" s="46">
        <f t="shared" si="8"/>
        <v>5059</v>
      </c>
      <c r="Y66" s="46">
        <v>2495</v>
      </c>
      <c r="Z66" s="46">
        <v>112054</v>
      </c>
      <c r="AA66" s="49">
        <v>11876</v>
      </c>
      <c r="AB66" s="49">
        <v>72948</v>
      </c>
      <c r="AC66" s="50">
        <v>23475</v>
      </c>
      <c r="AD66" s="49">
        <v>112276</v>
      </c>
      <c r="AE66" s="52">
        <v>23308</v>
      </c>
      <c r="AF66" s="52">
        <v>1895</v>
      </c>
      <c r="AG66" s="53">
        <v>955</v>
      </c>
      <c r="AH66" s="53">
        <v>63</v>
      </c>
      <c r="AI66" s="52">
        <v>26221</v>
      </c>
      <c r="AJ66" s="52">
        <v>13757</v>
      </c>
      <c r="AK66" s="52">
        <v>12351</v>
      </c>
      <c r="AL66" s="53">
        <v>9</v>
      </c>
      <c r="AM66" s="53">
        <v>52</v>
      </c>
      <c r="AN66" s="54">
        <v>1512</v>
      </c>
      <c r="AO66" s="55">
        <f t="shared" si="13"/>
        <v>0.4753222257151839</v>
      </c>
      <c r="AP66" s="54">
        <v>9752</v>
      </c>
      <c r="AQ66" s="55">
        <f t="shared" si="10"/>
        <v>3.0657026092423765</v>
      </c>
      <c r="AR66" s="54">
        <v>1300</v>
      </c>
      <c r="AS66" s="54">
        <v>2665</v>
      </c>
      <c r="AT66" s="54">
        <v>3228</v>
      </c>
      <c r="AU66" s="54">
        <v>27578</v>
      </c>
      <c r="AV66" s="57">
        <v>0</v>
      </c>
      <c r="AW66" s="54">
        <v>30243</v>
      </c>
      <c r="AX66" s="55">
        <f t="shared" si="11"/>
        <v>9.5073876139578744</v>
      </c>
      <c r="AY66" s="55">
        <f t="shared" si="12"/>
        <v>3.1012100082034455</v>
      </c>
      <c r="AZ66" s="54">
        <v>635</v>
      </c>
      <c r="BA66" s="54">
        <v>1825</v>
      </c>
      <c r="BB66" s="54">
        <v>5587</v>
      </c>
      <c r="BC66" s="58">
        <v>94</v>
      </c>
      <c r="BD66" s="59">
        <v>797</v>
      </c>
      <c r="BE66" s="60">
        <f t="shared" si="14"/>
        <v>0.25055014146494814</v>
      </c>
    </row>
    <row r="67" spans="1:57" s="38" customFormat="1" ht="12.75" x14ac:dyDescent="0.2">
      <c r="A67" s="3" t="s">
        <v>75</v>
      </c>
      <c r="B67" s="38" t="s">
        <v>236</v>
      </c>
      <c r="C67" s="3" t="s">
        <v>168</v>
      </c>
      <c r="D67" s="3" t="s">
        <v>4</v>
      </c>
      <c r="E67" s="39">
        <v>3438</v>
      </c>
      <c r="F67" s="40">
        <v>52</v>
      </c>
      <c r="G67" s="39">
        <v>1664</v>
      </c>
      <c r="H67" s="42">
        <v>61</v>
      </c>
      <c r="I67" s="42">
        <v>56</v>
      </c>
      <c r="J67" s="42">
        <v>117</v>
      </c>
      <c r="K67" s="42">
        <v>0</v>
      </c>
      <c r="L67" s="42">
        <v>5</v>
      </c>
      <c r="M67" s="43">
        <v>5600</v>
      </c>
      <c r="N67" s="44">
        <v>2000</v>
      </c>
      <c r="O67" s="44">
        <v>2000</v>
      </c>
      <c r="P67" s="44">
        <v>2000</v>
      </c>
      <c r="Q67" s="45" t="s">
        <v>5</v>
      </c>
      <c r="R67" s="45" t="s">
        <v>5</v>
      </c>
      <c r="S67" s="46">
        <v>198372</v>
      </c>
      <c r="T67" s="47">
        <f t="shared" si="7"/>
        <v>57.69982547993019</v>
      </c>
      <c r="U67" s="46">
        <v>5903</v>
      </c>
      <c r="V67" s="46">
        <v>0</v>
      </c>
      <c r="W67" s="46">
        <v>9600</v>
      </c>
      <c r="X67" s="46">
        <f t="shared" si="8"/>
        <v>15503</v>
      </c>
      <c r="Y67" s="46">
        <v>14850</v>
      </c>
      <c r="Z67" s="46">
        <v>219125</v>
      </c>
      <c r="AA67" s="49">
        <v>41525</v>
      </c>
      <c r="AB67" s="49">
        <v>163441</v>
      </c>
      <c r="AC67" s="50">
        <v>16460</v>
      </c>
      <c r="AD67" s="49">
        <v>224810</v>
      </c>
      <c r="AE67" s="52">
        <v>25996</v>
      </c>
      <c r="AF67" s="52">
        <v>2002</v>
      </c>
      <c r="AG67" s="53">
        <v>671</v>
      </c>
      <c r="AH67" s="53">
        <v>9</v>
      </c>
      <c r="AI67" s="52">
        <v>28678</v>
      </c>
      <c r="AJ67" s="52">
        <v>13816</v>
      </c>
      <c r="AK67" s="52">
        <v>12384</v>
      </c>
      <c r="AL67" s="53">
        <v>21</v>
      </c>
      <c r="AM67" s="53">
        <v>52</v>
      </c>
      <c r="AN67" s="54">
        <v>1855</v>
      </c>
      <c r="AO67" s="55">
        <f t="shared" si="13"/>
        <v>0.53955788248981962</v>
      </c>
      <c r="AP67" s="54">
        <v>11237</v>
      </c>
      <c r="AQ67" s="55">
        <f t="shared" si="10"/>
        <v>3.2684700407213496</v>
      </c>
      <c r="AR67" s="54">
        <v>1018</v>
      </c>
      <c r="AS67" s="54">
        <v>7679</v>
      </c>
      <c r="AT67" s="54">
        <v>8310</v>
      </c>
      <c r="AU67" s="54">
        <v>18982</v>
      </c>
      <c r="AV67" s="57">
        <v>0</v>
      </c>
      <c r="AW67" s="54">
        <v>26661</v>
      </c>
      <c r="AX67" s="55">
        <f t="shared" si="11"/>
        <v>7.7547993019197206</v>
      </c>
      <c r="AY67" s="55">
        <f t="shared" si="12"/>
        <v>2.3726083474236894</v>
      </c>
      <c r="AZ67" s="54">
        <v>832</v>
      </c>
      <c r="BA67" s="54"/>
      <c r="BB67" s="54"/>
      <c r="BC67" s="58">
        <v>117</v>
      </c>
      <c r="BD67" s="59">
        <v>776</v>
      </c>
      <c r="BE67" s="60">
        <f t="shared" si="14"/>
        <v>0.22571262361838279</v>
      </c>
    </row>
    <row r="68" spans="1:57" s="38" customFormat="1" ht="12.75" x14ac:dyDescent="0.2">
      <c r="A68" s="3" t="s">
        <v>76</v>
      </c>
      <c r="B68" s="38" t="s">
        <v>237</v>
      </c>
      <c r="C68" s="3" t="s">
        <v>171</v>
      </c>
      <c r="D68" s="3" t="s">
        <v>8</v>
      </c>
      <c r="E68" s="39">
        <v>6805</v>
      </c>
      <c r="F68" s="40">
        <v>52</v>
      </c>
      <c r="G68" s="39">
        <v>1904</v>
      </c>
      <c r="H68" s="42">
        <v>84</v>
      </c>
      <c r="I68" s="42">
        <v>30</v>
      </c>
      <c r="J68" s="42">
        <v>114</v>
      </c>
      <c r="K68" s="42">
        <v>30</v>
      </c>
      <c r="L68" s="42">
        <v>4</v>
      </c>
      <c r="M68" s="43">
        <v>2100</v>
      </c>
      <c r="N68" s="44">
        <v>1901</v>
      </c>
      <c r="O68" s="45" t="s">
        <v>6</v>
      </c>
      <c r="P68" s="44">
        <v>2022</v>
      </c>
      <c r="Q68" s="45" t="s">
        <v>5</v>
      </c>
      <c r="R68" s="45" t="s">
        <v>10</v>
      </c>
      <c r="S68" s="46">
        <v>54150</v>
      </c>
      <c r="T68" s="47">
        <f t="shared" si="7"/>
        <v>7.95738427626745</v>
      </c>
      <c r="U68" s="46">
        <v>300</v>
      </c>
      <c r="V68" s="46">
        <v>4386</v>
      </c>
      <c r="W68" s="46">
        <v>0</v>
      </c>
      <c r="X68" s="46">
        <f t="shared" si="8"/>
        <v>4686</v>
      </c>
      <c r="Y68" s="46">
        <v>48884</v>
      </c>
      <c r="Z68" s="46">
        <v>107720</v>
      </c>
      <c r="AA68" s="49">
        <v>10025</v>
      </c>
      <c r="AB68" s="49">
        <v>106620</v>
      </c>
      <c r="AC68" s="50">
        <v>71943</v>
      </c>
      <c r="AD68" s="49">
        <v>189331</v>
      </c>
      <c r="AE68" s="52">
        <v>16314</v>
      </c>
      <c r="AF68" s="52">
        <v>2722</v>
      </c>
      <c r="AG68" s="53">
        <v>595</v>
      </c>
      <c r="AH68" s="53">
        <v>0</v>
      </c>
      <c r="AI68" s="52">
        <v>19631</v>
      </c>
      <c r="AJ68" s="52">
        <v>13757</v>
      </c>
      <c r="AK68" s="52">
        <v>12351</v>
      </c>
      <c r="AL68" s="53">
        <v>46</v>
      </c>
      <c r="AM68" s="53">
        <v>52</v>
      </c>
      <c r="AN68" s="57">
        <v>974</v>
      </c>
      <c r="AO68" s="55">
        <f t="shared" si="13"/>
        <v>0.14313005143277002</v>
      </c>
      <c r="AP68" s="54">
        <v>10511</v>
      </c>
      <c r="AQ68" s="55">
        <f t="shared" si="10"/>
        <v>1.5445995591476855</v>
      </c>
      <c r="AR68" s="54"/>
      <c r="AS68" s="54">
        <v>3250</v>
      </c>
      <c r="AT68" s="54">
        <v>4418</v>
      </c>
      <c r="AU68" s="54">
        <v>15752</v>
      </c>
      <c r="AV68" s="57">
        <v>0</v>
      </c>
      <c r="AW68" s="54">
        <v>19002</v>
      </c>
      <c r="AX68" s="55">
        <f t="shared" si="11"/>
        <v>2.7923585598824392</v>
      </c>
      <c r="AY68" s="55">
        <f t="shared" si="12"/>
        <v>1.807820378650937</v>
      </c>
      <c r="AZ68" s="54">
        <v>133</v>
      </c>
      <c r="BA68" s="54">
        <v>160</v>
      </c>
      <c r="BB68" s="54">
        <v>27570</v>
      </c>
      <c r="BC68" s="58">
        <v>9</v>
      </c>
      <c r="BD68" s="59">
        <v>628</v>
      </c>
      <c r="BE68" s="60">
        <f t="shared" si="14"/>
        <v>9.2285084496693606E-2</v>
      </c>
    </row>
    <row r="69" spans="1:57" s="38" customFormat="1" ht="12.75" x14ac:dyDescent="0.2">
      <c r="A69" s="3" t="s">
        <v>77</v>
      </c>
      <c r="B69" s="38" t="s">
        <v>179</v>
      </c>
      <c r="C69" s="3" t="s">
        <v>179</v>
      </c>
      <c r="D69" s="3" t="s">
        <v>4</v>
      </c>
      <c r="E69" s="39">
        <v>1374</v>
      </c>
      <c r="F69" s="40">
        <v>52</v>
      </c>
      <c r="G69" s="39">
        <v>1293</v>
      </c>
      <c r="H69" s="42">
        <v>26</v>
      </c>
      <c r="I69" s="42">
        <v>4</v>
      </c>
      <c r="J69" s="42">
        <v>30</v>
      </c>
      <c r="K69" s="42">
        <v>0.79</v>
      </c>
      <c r="L69" s="42">
        <v>2</v>
      </c>
      <c r="M69" s="43">
        <v>2028</v>
      </c>
      <c r="N69" s="44">
        <v>1908</v>
      </c>
      <c r="O69" s="45" t="s">
        <v>6</v>
      </c>
      <c r="P69" s="45" t="s">
        <v>6</v>
      </c>
      <c r="Q69" s="45" t="s">
        <v>10</v>
      </c>
      <c r="R69" s="45" t="s">
        <v>17</v>
      </c>
      <c r="S69" s="46">
        <v>39000</v>
      </c>
      <c r="T69" s="47">
        <f t="shared" ref="T69:T100" si="15">S69/E69</f>
        <v>28.384279475982531</v>
      </c>
      <c r="U69" s="46">
        <v>837</v>
      </c>
      <c r="V69" s="46">
        <v>2815</v>
      </c>
      <c r="W69" s="46">
        <v>0</v>
      </c>
      <c r="X69" s="46">
        <f t="shared" ref="X69:X100" si="16">SUM(U69:W69)</f>
        <v>3652</v>
      </c>
      <c r="Y69" s="46">
        <v>6955</v>
      </c>
      <c r="Z69" s="46">
        <v>49607</v>
      </c>
      <c r="AA69" s="49">
        <v>4547</v>
      </c>
      <c r="AB69" s="49">
        <v>30076</v>
      </c>
      <c r="AC69" s="50">
        <v>10577</v>
      </c>
      <c r="AD69" s="49">
        <v>45849</v>
      </c>
      <c r="AE69" s="52">
        <v>8036</v>
      </c>
      <c r="AF69" s="52">
        <v>1167</v>
      </c>
      <c r="AG69" s="53">
        <v>423</v>
      </c>
      <c r="AH69" s="53">
        <v>73</v>
      </c>
      <c r="AI69" s="52">
        <v>9699</v>
      </c>
      <c r="AJ69" s="52">
        <v>13757</v>
      </c>
      <c r="AK69" s="52">
        <v>12351</v>
      </c>
      <c r="AL69" s="53">
        <v>8</v>
      </c>
      <c r="AM69" s="53">
        <v>53</v>
      </c>
      <c r="AN69" s="54">
        <v>1023</v>
      </c>
      <c r="AO69" s="55">
        <f t="shared" si="13"/>
        <v>0.74454148471615722</v>
      </c>
      <c r="AP69" s="54">
        <v>2573</v>
      </c>
      <c r="AQ69" s="55">
        <f t="shared" si="10"/>
        <v>1.8726346433770014</v>
      </c>
      <c r="AR69" s="54">
        <v>224</v>
      </c>
      <c r="AS69" s="54">
        <v>633</v>
      </c>
      <c r="AT69" s="54">
        <v>847</v>
      </c>
      <c r="AU69" s="54">
        <v>3546</v>
      </c>
      <c r="AV69" s="57">
        <v>130</v>
      </c>
      <c r="AW69" s="54">
        <v>4179</v>
      </c>
      <c r="AX69" s="55">
        <f t="shared" si="11"/>
        <v>3.0414847161572052</v>
      </c>
      <c r="AY69" s="55">
        <f t="shared" si="12"/>
        <v>1.6241741158181111</v>
      </c>
      <c r="AZ69" s="54">
        <v>57</v>
      </c>
      <c r="BA69" s="54">
        <v>805</v>
      </c>
      <c r="BB69" s="54">
        <v>1289</v>
      </c>
      <c r="BC69" s="58">
        <v>36</v>
      </c>
      <c r="BD69" s="59">
        <v>590</v>
      </c>
      <c r="BE69" s="60">
        <f t="shared" si="14"/>
        <v>0.4294032023289665</v>
      </c>
    </row>
    <row r="70" spans="1:57" s="38" customFormat="1" ht="12.75" x14ac:dyDescent="0.2">
      <c r="A70" s="3" t="s">
        <v>78</v>
      </c>
      <c r="B70" s="38" t="s">
        <v>238</v>
      </c>
      <c r="C70" s="3" t="s">
        <v>179</v>
      </c>
      <c r="D70" s="3" t="s">
        <v>4</v>
      </c>
      <c r="E70" s="39">
        <v>3486</v>
      </c>
      <c r="F70" s="40">
        <v>52</v>
      </c>
      <c r="G70" s="39">
        <v>1768</v>
      </c>
      <c r="H70" s="42">
        <v>40</v>
      </c>
      <c r="I70" s="42">
        <v>20</v>
      </c>
      <c r="J70" s="42">
        <v>60</v>
      </c>
      <c r="K70" s="42">
        <v>0</v>
      </c>
      <c r="L70" s="42">
        <v>3</v>
      </c>
      <c r="M70" s="43">
        <v>1320</v>
      </c>
      <c r="N70" s="44">
        <v>1941</v>
      </c>
      <c r="O70" s="45" t="s">
        <v>6</v>
      </c>
      <c r="P70" s="45" t="s">
        <v>6</v>
      </c>
      <c r="Q70" s="45" t="s">
        <v>17</v>
      </c>
      <c r="R70" s="45" t="s">
        <v>10</v>
      </c>
      <c r="S70" s="46">
        <v>116804</v>
      </c>
      <c r="T70" s="47">
        <f t="shared" si="15"/>
        <v>33.506597819850832</v>
      </c>
      <c r="U70" s="46">
        <v>300</v>
      </c>
      <c r="V70" s="46">
        <v>7170</v>
      </c>
      <c r="W70" s="46">
        <v>52828</v>
      </c>
      <c r="X70" s="46">
        <f t="shared" si="16"/>
        <v>60298</v>
      </c>
      <c r="Y70" s="46">
        <v>57042</v>
      </c>
      <c r="Z70" s="46">
        <v>181316</v>
      </c>
      <c r="AA70" s="49">
        <v>13201</v>
      </c>
      <c r="AB70" s="49">
        <v>71784</v>
      </c>
      <c r="AC70" s="50">
        <v>61782</v>
      </c>
      <c r="AD70" s="49">
        <v>157596</v>
      </c>
      <c r="AE70" s="52">
        <v>6680</v>
      </c>
      <c r="AF70" s="53">
        <v>324</v>
      </c>
      <c r="AG70" s="53">
        <v>171</v>
      </c>
      <c r="AH70" s="53">
        <v>145</v>
      </c>
      <c r="AI70" s="52">
        <v>7320</v>
      </c>
      <c r="AJ70" s="52">
        <v>13757</v>
      </c>
      <c r="AK70" s="52">
        <v>12351</v>
      </c>
      <c r="AL70" s="53">
        <v>15</v>
      </c>
      <c r="AM70" s="53">
        <v>52</v>
      </c>
      <c r="AN70" s="57">
        <v>888</v>
      </c>
      <c r="AO70" s="55">
        <f t="shared" si="13"/>
        <v>0.25473321858864029</v>
      </c>
      <c r="AP70" s="54">
        <v>3980</v>
      </c>
      <c r="AQ70" s="55">
        <f t="shared" si="10"/>
        <v>1.1417096959265634</v>
      </c>
      <c r="AR70" s="54">
        <v>643</v>
      </c>
      <c r="AS70" s="54">
        <v>689</v>
      </c>
      <c r="AT70" s="54">
        <v>1226</v>
      </c>
      <c r="AU70" s="54">
        <v>3878</v>
      </c>
      <c r="AV70" s="57">
        <v>118</v>
      </c>
      <c r="AW70" s="54">
        <v>4567</v>
      </c>
      <c r="AX70" s="55">
        <f t="shared" si="11"/>
        <v>1.3100975329890991</v>
      </c>
      <c r="AY70" s="55">
        <f t="shared" si="12"/>
        <v>1.1474874371859296</v>
      </c>
      <c r="AZ70" s="54">
        <v>480</v>
      </c>
      <c r="BA70" s="54">
        <v>1500</v>
      </c>
      <c r="BB70" s="54">
        <v>5877</v>
      </c>
      <c r="BC70" s="58">
        <v>238</v>
      </c>
      <c r="BD70" s="59">
        <v>2248</v>
      </c>
      <c r="BE70" s="60">
        <f t="shared" si="14"/>
        <v>0.64486517498565687</v>
      </c>
    </row>
    <row r="71" spans="1:57" s="38" customFormat="1" ht="12.75" x14ac:dyDescent="0.2">
      <c r="A71" s="3" t="s">
        <v>79</v>
      </c>
      <c r="B71" s="38" t="s">
        <v>239</v>
      </c>
      <c r="C71" s="3" t="s">
        <v>201</v>
      </c>
      <c r="D71" s="3" t="s">
        <v>4</v>
      </c>
      <c r="E71" s="39">
        <v>1677</v>
      </c>
      <c r="F71" s="40">
        <v>52</v>
      </c>
      <c r="G71" s="39">
        <v>1560</v>
      </c>
      <c r="H71" s="42">
        <v>37.5</v>
      </c>
      <c r="I71" s="42">
        <v>0</v>
      </c>
      <c r="J71" s="42">
        <v>37.5</v>
      </c>
      <c r="K71" s="42">
        <v>8.5</v>
      </c>
      <c r="L71" s="42">
        <v>2</v>
      </c>
      <c r="M71" s="43">
        <v>7015</v>
      </c>
      <c r="N71" s="44">
        <v>1870</v>
      </c>
      <c r="O71" s="44">
        <v>2008</v>
      </c>
      <c r="P71" s="44">
        <v>2013</v>
      </c>
      <c r="Q71" s="45" t="s">
        <v>5</v>
      </c>
      <c r="R71" s="45" t="s">
        <v>9</v>
      </c>
      <c r="S71" s="46">
        <v>45825</v>
      </c>
      <c r="T71" s="47">
        <f t="shared" si="15"/>
        <v>27.325581395348838</v>
      </c>
      <c r="U71" s="46">
        <v>4618</v>
      </c>
      <c r="V71" s="46">
        <v>0</v>
      </c>
      <c r="W71" s="46">
        <v>22180</v>
      </c>
      <c r="X71" s="46">
        <f t="shared" si="16"/>
        <v>26798</v>
      </c>
      <c r="Y71" s="46">
        <v>22180</v>
      </c>
      <c r="Z71" s="46">
        <v>72623</v>
      </c>
      <c r="AA71" s="49">
        <v>8367</v>
      </c>
      <c r="AB71" s="49">
        <v>42572</v>
      </c>
      <c r="AC71" s="50">
        <v>4013</v>
      </c>
      <c r="AD71" s="49">
        <v>54952</v>
      </c>
      <c r="AE71" s="52">
        <v>17600</v>
      </c>
      <c r="AF71" s="53">
        <v>770</v>
      </c>
      <c r="AG71" s="53">
        <v>822</v>
      </c>
      <c r="AH71" s="53">
        <v>5</v>
      </c>
      <c r="AI71" s="52">
        <v>19197</v>
      </c>
      <c r="AJ71" s="52">
        <v>42145</v>
      </c>
      <c r="AK71" s="52">
        <v>11695</v>
      </c>
      <c r="AL71" s="53">
        <v>13</v>
      </c>
      <c r="AM71" s="53">
        <v>52</v>
      </c>
      <c r="AN71" s="57">
        <v>990</v>
      </c>
      <c r="AO71" s="55">
        <f t="shared" si="13"/>
        <v>0.59033989266547404</v>
      </c>
      <c r="AP71" s="54">
        <v>2000</v>
      </c>
      <c r="AQ71" s="55">
        <f t="shared" si="10"/>
        <v>1.1926058437686344</v>
      </c>
      <c r="AR71" s="54">
        <v>1000</v>
      </c>
      <c r="AS71" s="54">
        <v>5312</v>
      </c>
      <c r="AT71" s="54">
        <v>5853</v>
      </c>
      <c r="AU71" s="54">
        <v>14255</v>
      </c>
      <c r="AV71" s="57">
        <v>55</v>
      </c>
      <c r="AW71" s="54">
        <v>19567</v>
      </c>
      <c r="AX71" s="55">
        <f t="shared" si="11"/>
        <v>11.667859272510436</v>
      </c>
      <c r="AY71" s="55">
        <f t="shared" si="12"/>
        <v>9.7835000000000001</v>
      </c>
      <c r="AZ71" s="54">
        <v>50</v>
      </c>
      <c r="BA71" s="54">
        <v>100</v>
      </c>
      <c r="BB71" s="54">
        <v>4198</v>
      </c>
      <c r="BC71" s="58">
        <v>77</v>
      </c>
      <c r="BD71" s="59">
        <v>705</v>
      </c>
      <c r="BE71" s="60">
        <f t="shared" si="14"/>
        <v>0.42039355992844363</v>
      </c>
    </row>
    <row r="72" spans="1:57" s="38" customFormat="1" ht="12.75" x14ac:dyDescent="0.2">
      <c r="A72" s="3" t="s">
        <v>80</v>
      </c>
      <c r="B72" s="38" t="s">
        <v>240</v>
      </c>
      <c r="C72" s="3" t="s">
        <v>191</v>
      </c>
      <c r="D72" s="3" t="s">
        <v>4</v>
      </c>
      <c r="E72" s="39">
        <v>9029</v>
      </c>
      <c r="F72" s="40">
        <v>52</v>
      </c>
      <c r="G72" s="39">
        <v>2772</v>
      </c>
      <c r="H72" s="42">
        <v>250</v>
      </c>
      <c r="I72" s="42">
        <v>217</v>
      </c>
      <c r="J72" s="42">
        <v>467</v>
      </c>
      <c r="K72" s="42">
        <v>2</v>
      </c>
      <c r="L72" s="42">
        <v>15</v>
      </c>
      <c r="M72" s="43">
        <v>14700</v>
      </c>
      <c r="N72" s="44">
        <v>1924</v>
      </c>
      <c r="O72" s="44">
        <v>1988</v>
      </c>
      <c r="P72" s="44">
        <v>2009</v>
      </c>
      <c r="Q72" s="45" t="s">
        <v>10</v>
      </c>
      <c r="R72" s="45" t="s">
        <v>10</v>
      </c>
      <c r="S72" s="46">
        <v>851361</v>
      </c>
      <c r="T72" s="47">
        <f t="shared" si="15"/>
        <v>94.291837412781035</v>
      </c>
      <c r="U72" s="46">
        <v>18128</v>
      </c>
      <c r="V72" s="46">
        <v>3300</v>
      </c>
      <c r="W72" s="46">
        <v>0</v>
      </c>
      <c r="X72" s="46">
        <f t="shared" si="16"/>
        <v>21428</v>
      </c>
      <c r="Y72" s="46">
        <v>28203</v>
      </c>
      <c r="Z72" s="46">
        <v>900992</v>
      </c>
      <c r="AA72" s="49">
        <v>95574</v>
      </c>
      <c r="AB72" s="49">
        <v>657831</v>
      </c>
      <c r="AC72" s="50">
        <v>92647</v>
      </c>
      <c r="AD72" s="49">
        <v>859936</v>
      </c>
      <c r="AE72" s="52">
        <v>43165</v>
      </c>
      <c r="AF72" s="52">
        <v>7303</v>
      </c>
      <c r="AG72" s="52">
        <v>4083</v>
      </c>
      <c r="AH72" s="53">
        <v>181</v>
      </c>
      <c r="AI72" s="52">
        <v>54732</v>
      </c>
      <c r="AJ72" s="52">
        <v>15510</v>
      </c>
      <c r="AK72" s="52">
        <v>13731</v>
      </c>
      <c r="AL72" s="53">
        <v>33</v>
      </c>
      <c r="AM72" s="53">
        <v>53</v>
      </c>
      <c r="AN72" s="54">
        <v>3698</v>
      </c>
      <c r="AO72" s="55">
        <f t="shared" si="13"/>
        <v>0.40956916602060028</v>
      </c>
      <c r="AP72" s="54">
        <v>94032</v>
      </c>
      <c r="AQ72" s="55">
        <f t="shared" si="10"/>
        <v>10.414442352419981</v>
      </c>
      <c r="AR72" s="54">
        <v>145</v>
      </c>
      <c r="AS72" s="54">
        <v>27256</v>
      </c>
      <c r="AT72" s="54">
        <v>28790</v>
      </c>
      <c r="AU72" s="54">
        <v>99357</v>
      </c>
      <c r="AV72" s="57">
        <v>399</v>
      </c>
      <c r="AW72" s="54">
        <v>126613</v>
      </c>
      <c r="AX72" s="55">
        <f t="shared" si="11"/>
        <v>14.022926126924355</v>
      </c>
      <c r="AY72" s="55">
        <f t="shared" si="12"/>
        <v>1.3464884294708184</v>
      </c>
      <c r="AZ72" s="54">
        <v>2035</v>
      </c>
      <c r="BA72" s="54">
        <v>64488</v>
      </c>
      <c r="BB72" s="54">
        <v>288357</v>
      </c>
      <c r="BC72" s="58">
        <v>385</v>
      </c>
      <c r="BD72" s="59">
        <v>4592</v>
      </c>
      <c r="BE72" s="60">
        <f t="shared" si="14"/>
        <v>0.50858345331708943</v>
      </c>
    </row>
    <row r="73" spans="1:57" s="38" customFormat="1" ht="12.75" x14ac:dyDescent="0.2">
      <c r="A73" s="3" t="s">
        <v>81</v>
      </c>
      <c r="B73" s="38" t="s">
        <v>241</v>
      </c>
      <c r="C73" s="3" t="s">
        <v>174</v>
      </c>
      <c r="D73" s="3" t="s">
        <v>4</v>
      </c>
      <c r="E73" s="39">
        <v>1759</v>
      </c>
      <c r="F73" s="40">
        <v>32</v>
      </c>
      <c r="G73" s="39">
        <v>1584</v>
      </c>
      <c r="H73" s="42">
        <v>61</v>
      </c>
      <c r="I73" s="42">
        <v>4</v>
      </c>
      <c r="J73" s="42">
        <v>65</v>
      </c>
      <c r="K73" s="42">
        <v>0</v>
      </c>
      <c r="L73" s="42">
        <v>3</v>
      </c>
      <c r="M73" s="43">
        <v>1940</v>
      </c>
      <c r="N73" s="44">
        <v>2005</v>
      </c>
      <c r="O73" s="44">
        <v>2005</v>
      </c>
      <c r="P73" s="44">
        <v>2005</v>
      </c>
      <c r="Q73" s="45" t="s">
        <v>5</v>
      </c>
      <c r="R73" s="45" t="s">
        <v>5</v>
      </c>
      <c r="S73" s="46">
        <v>82828</v>
      </c>
      <c r="T73" s="47">
        <f t="shared" si="15"/>
        <v>47.088118249005113</v>
      </c>
      <c r="U73" s="46">
        <v>0</v>
      </c>
      <c r="V73" s="46">
        <v>0</v>
      </c>
      <c r="W73" s="46">
        <v>8471</v>
      </c>
      <c r="X73" s="46">
        <f t="shared" si="16"/>
        <v>8471</v>
      </c>
      <c r="Y73" s="46">
        <v>9071</v>
      </c>
      <c r="Z73" s="46">
        <v>91899</v>
      </c>
      <c r="AA73" s="49">
        <v>6250</v>
      </c>
      <c r="AB73" s="49">
        <v>69056</v>
      </c>
      <c r="AC73" s="50">
        <v>4420</v>
      </c>
      <c r="AD73" s="49">
        <v>80326</v>
      </c>
      <c r="AE73" s="52">
        <v>8773</v>
      </c>
      <c r="AF73" s="53">
        <v>690</v>
      </c>
      <c r="AG73" s="53">
        <v>180</v>
      </c>
      <c r="AH73" s="53">
        <v>0</v>
      </c>
      <c r="AI73" s="52">
        <v>9643</v>
      </c>
      <c r="AJ73" s="52">
        <v>13158</v>
      </c>
      <c r="AK73" s="52">
        <v>10598</v>
      </c>
      <c r="AL73" s="53">
        <v>8</v>
      </c>
      <c r="AM73" s="53">
        <v>53</v>
      </c>
      <c r="AN73" s="57">
        <v>862</v>
      </c>
      <c r="AO73" s="55">
        <f t="shared" si="13"/>
        <v>0.49005116543490618</v>
      </c>
      <c r="AP73" s="54">
        <v>3016</v>
      </c>
      <c r="AQ73" s="55">
        <f t="shared" ref="AQ73:AQ104" si="17">AP73/E73</f>
        <v>1.7146105741898807</v>
      </c>
      <c r="AR73" s="54">
        <v>185</v>
      </c>
      <c r="AS73" s="54">
        <v>100</v>
      </c>
      <c r="AT73" s="54">
        <v>306</v>
      </c>
      <c r="AU73" s="54">
        <v>8000</v>
      </c>
      <c r="AV73" s="57">
        <v>0</v>
      </c>
      <c r="AW73" s="54">
        <v>8100</v>
      </c>
      <c r="AX73" s="55">
        <f t="shared" ref="AX73:AX104" si="18">AW73/E73</f>
        <v>4.6048891415577033</v>
      </c>
      <c r="AY73" s="55">
        <f t="shared" ref="AY73:AY104" si="19">AW73/AP73</f>
        <v>2.6856763925729443</v>
      </c>
      <c r="AZ73" s="54">
        <v>341</v>
      </c>
      <c r="BA73" s="54">
        <v>1500</v>
      </c>
      <c r="BB73" s="54"/>
      <c r="BC73" s="58">
        <v>6</v>
      </c>
      <c r="BD73" s="59">
        <v>50</v>
      </c>
      <c r="BE73" s="60">
        <f t="shared" si="14"/>
        <v>2.8425241614553724E-2</v>
      </c>
    </row>
    <row r="74" spans="1:57" s="38" customFormat="1" ht="12.75" x14ac:dyDescent="0.2">
      <c r="A74" s="3" t="s">
        <v>82</v>
      </c>
      <c r="B74" s="38" t="s">
        <v>242</v>
      </c>
      <c r="C74" s="3" t="s">
        <v>187</v>
      </c>
      <c r="D74" s="3" t="s">
        <v>8</v>
      </c>
      <c r="E74" s="39">
        <v>4199</v>
      </c>
      <c r="F74" s="40">
        <v>4</v>
      </c>
      <c r="G74" s="40">
        <v>148</v>
      </c>
      <c r="H74" s="42">
        <v>111</v>
      </c>
      <c r="I74" s="42">
        <v>3</v>
      </c>
      <c r="J74" s="42">
        <v>114</v>
      </c>
      <c r="K74" s="42">
        <v>7</v>
      </c>
      <c r="L74" s="42">
        <v>5</v>
      </c>
      <c r="M74" s="43">
        <v>5512</v>
      </c>
      <c r="N74" s="44">
        <v>1921</v>
      </c>
      <c r="O74" s="44">
        <v>2022</v>
      </c>
      <c r="P74" s="44">
        <v>2000</v>
      </c>
      <c r="Q74" s="45" t="s">
        <v>10</v>
      </c>
      <c r="R74" s="45" t="s">
        <v>10</v>
      </c>
      <c r="S74" s="46">
        <v>97700</v>
      </c>
      <c r="T74" s="47">
        <f t="shared" si="15"/>
        <v>23.267444629673733</v>
      </c>
      <c r="U74" s="46">
        <v>5420</v>
      </c>
      <c r="V74" s="46">
        <v>170384</v>
      </c>
      <c r="W74" s="46">
        <v>13000</v>
      </c>
      <c r="X74" s="46">
        <f t="shared" si="16"/>
        <v>188804</v>
      </c>
      <c r="Y74" s="46">
        <v>201756</v>
      </c>
      <c r="Z74" s="46">
        <v>475260</v>
      </c>
      <c r="AA74" s="49">
        <v>16151</v>
      </c>
      <c r="AB74" s="49">
        <v>144595</v>
      </c>
      <c r="AC74" s="50">
        <v>66007</v>
      </c>
      <c r="AD74" s="49">
        <v>237005</v>
      </c>
      <c r="AE74" s="52">
        <v>18840</v>
      </c>
      <c r="AF74" s="52">
        <v>1640</v>
      </c>
      <c r="AG74" s="53">
        <v>636</v>
      </c>
      <c r="AH74" s="53">
        <v>111</v>
      </c>
      <c r="AI74" s="52">
        <v>21227</v>
      </c>
      <c r="AJ74" s="52">
        <v>17702</v>
      </c>
      <c r="AK74" s="52">
        <v>15352</v>
      </c>
      <c r="AL74" s="53">
        <v>21</v>
      </c>
      <c r="AM74" s="53">
        <v>53</v>
      </c>
      <c r="AN74" s="54">
        <v>3695</v>
      </c>
      <c r="AO74" s="55">
        <f t="shared" si="13"/>
        <v>0.87997142176708743</v>
      </c>
      <c r="AP74" s="54">
        <v>8528</v>
      </c>
      <c r="AQ74" s="55">
        <f t="shared" si="17"/>
        <v>2.0309597523219813</v>
      </c>
      <c r="AR74" s="54">
        <v>2507</v>
      </c>
      <c r="AS74" s="54">
        <v>4869</v>
      </c>
      <c r="AT74" s="54">
        <v>5664</v>
      </c>
      <c r="AU74" s="54">
        <v>12704</v>
      </c>
      <c r="AV74" s="57">
        <v>0</v>
      </c>
      <c r="AW74" s="54">
        <v>17573</v>
      </c>
      <c r="AX74" s="55">
        <f t="shared" si="18"/>
        <v>4.1850440581090735</v>
      </c>
      <c r="AY74" s="55">
        <f t="shared" si="19"/>
        <v>2.0606238273921202</v>
      </c>
      <c r="AZ74" s="54">
        <v>832</v>
      </c>
      <c r="BA74" s="54">
        <v>4824</v>
      </c>
      <c r="BB74" s="54">
        <v>964</v>
      </c>
      <c r="BC74" s="58">
        <v>157</v>
      </c>
      <c r="BD74" s="59">
        <v>2150</v>
      </c>
      <c r="BE74" s="60">
        <f t="shared" si="14"/>
        <v>0.51202667301738514</v>
      </c>
    </row>
    <row r="75" spans="1:57" s="38" customFormat="1" ht="12.75" x14ac:dyDescent="0.2">
      <c r="A75" s="3" t="s">
        <v>83</v>
      </c>
      <c r="B75" s="38" t="s">
        <v>243</v>
      </c>
      <c r="C75" s="3" t="s">
        <v>198</v>
      </c>
      <c r="D75" s="3" t="s">
        <v>4</v>
      </c>
      <c r="E75" s="40">
        <v>881</v>
      </c>
      <c r="F75" s="40">
        <v>52</v>
      </c>
      <c r="G75" s="40">
        <v>988</v>
      </c>
      <c r="H75" s="42">
        <v>16</v>
      </c>
      <c r="I75" s="42">
        <v>1</v>
      </c>
      <c r="J75" s="42">
        <v>17</v>
      </c>
      <c r="K75" s="42">
        <v>0</v>
      </c>
      <c r="L75" s="42">
        <v>2</v>
      </c>
      <c r="M75" s="43">
        <v>1932</v>
      </c>
      <c r="N75" s="44">
        <v>1825</v>
      </c>
      <c r="O75" s="44">
        <v>2013</v>
      </c>
      <c r="P75" s="45" t="s">
        <v>6</v>
      </c>
      <c r="Q75" s="45" t="s">
        <v>17</v>
      </c>
      <c r="R75" s="45" t="s">
        <v>17</v>
      </c>
      <c r="S75" s="46">
        <v>14815</v>
      </c>
      <c r="T75" s="47">
        <f t="shared" si="15"/>
        <v>16.8161180476731</v>
      </c>
      <c r="U75" s="46">
        <v>0</v>
      </c>
      <c r="V75" s="46">
        <v>0</v>
      </c>
      <c r="W75" s="46">
        <v>2300</v>
      </c>
      <c r="X75" s="46">
        <f t="shared" si="16"/>
        <v>2300</v>
      </c>
      <c r="Y75" s="46">
        <v>2300</v>
      </c>
      <c r="Z75" s="46">
        <v>17115</v>
      </c>
      <c r="AA75" s="49">
        <v>5000</v>
      </c>
      <c r="AB75" s="49">
        <v>14815</v>
      </c>
      <c r="AC75" s="50">
        <v>4200</v>
      </c>
      <c r="AD75" s="49">
        <v>24015</v>
      </c>
      <c r="AE75" s="52">
        <v>6480</v>
      </c>
      <c r="AF75" s="53">
        <v>271</v>
      </c>
      <c r="AG75" s="53">
        <v>200</v>
      </c>
      <c r="AH75" s="53">
        <v>8</v>
      </c>
      <c r="AI75" s="52">
        <v>6959</v>
      </c>
      <c r="AJ75" s="52">
        <v>0</v>
      </c>
      <c r="AK75" s="52">
        <v>0</v>
      </c>
      <c r="AL75" s="53">
        <v>6</v>
      </c>
      <c r="AM75" s="53">
        <v>52</v>
      </c>
      <c r="AN75" s="57">
        <v>522</v>
      </c>
      <c r="AO75" s="55">
        <f t="shared" si="13"/>
        <v>0.59250851305334851</v>
      </c>
      <c r="AP75" s="54">
        <v>3328</v>
      </c>
      <c r="AQ75" s="55">
        <f t="shared" si="17"/>
        <v>3.7775255391600453</v>
      </c>
      <c r="AR75" s="54">
        <v>45</v>
      </c>
      <c r="AS75" s="54" t="s">
        <v>6</v>
      </c>
      <c r="AT75" s="54"/>
      <c r="AU75" s="54">
        <v>4676</v>
      </c>
      <c r="AV75" s="57">
        <v>572</v>
      </c>
      <c r="AW75" s="54">
        <v>4676</v>
      </c>
      <c r="AX75" s="55">
        <f t="shared" si="18"/>
        <v>5.3076049943246311</v>
      </c>
      <c r="AY75" s="55">
        <f t="shared" si="19"/>
        <v>1.4050480769230769</v>
      </c>
      <c r="AZ75" s="54">
        <v>120</v>
      </c>
      <c r="BA75" s="54">
        <v>0</v>
      </c>
      <c r="BB75" s="54">
        <v>0</v>
      </c>
      <c r="BC75" s="58">
        <v>23</v>
      </c>
      <c r="BD75" s="59">
        <v>45</v>
      </c>
      <c r="BE75" s="60">
        <f t="shared" si="14"/>
        <v>5.1078320090805901E-2</v>
      </c>
    </row>
    <row r="76" spans="1:57" s="38" customFormat="1" ht="12.75" x14ac:dyDescent="0.2">
      <c r="A76" s="3" t="s">
        <v>84</v>
      </c>
      <c r="B76" s="38" t="s">
        <v>244</v>
      </c>
      <c r="C76" s="3" t="s">
        <v>176</v>
      </c>
      <c r="D76" s="3" t="s">
        <v>4</v>
      </c>
      <c r="E76" s="39">
        <v>1790</v>
      </c>
      <c r="F76" s="40">
        <v>38</v>
      </c>
      <c r="G76" s="39" t="s">
        <v>6</v>
      </c>
      <c r="H76" s="42">
        <v>49</v>
      </c>
      <c r="I76" s="42">
        <v>1</v>
      </c>
      <c r="J76" s="42">
        <v>50</v>
      </c>
      <c r="K76" s="42">
        <v>20</v>
      </c>
      <c r="L76" s="42">
        <v>2</v>
      </c>
      <c r="M76" s="43">
        <v>1700</v>
      </c>
      <c r="N76" s="44">
        <v>1920</v>
      </c>
      <c r="O76" s="44">
        <v>1990</v>
      </c>
      <c r="P76" s="45"/>
      <c r="Q76" s="45" t="s">
        <v>9</v>
      </c>
      <c r="R76" s="45" t="s">
        <v>9</v>
      </c>
      <c r="S76" s="46">
        <v>82727</v>
      </c>
      <c r="T76" s="47">
        <f t="shared" si="15"/>
        <v>46.216201117318434</v>
      </c>
      <c r="U76" s="46">
        <v>200</v>
      </c>
      <c r="V76" s="46">
        <v>22441</v>
      </c>
      <c r="W76" s="46">
        <v>1500</v>
      </c>
      <c r="X76" s="46">
        <f t="shared" si="16"/>
        <v>24141</v>
      </c>
      <c r="Y76" s="46">
        <v>18237</v>
      </c>
      <c r="Z76" s="46">
        <v>123605</v>
      </c>
      <c r="AA76" s="49">
        <v>7828</v>
      </c>
      <c r="AB76" s="49">
        <v>66162</v>
      </c>
      <c r="AC76" s="50">
        <v>21279</v>
      </c>
      <c r="AD76" s="49">
        <v>121301</v>
      </c>
      <c r="AE76" s="52">
        <v>12982</v>
      </c>
      <c r="AF76" s="52">
        <v>3204</v>
      </c>
      <c r="AG76" s="52">
        <v>1031</v>
      </c>
      <c r="AH76" s="53">
        <v>136</v>
      </c>
      <c r="AI76" s="52">
        <v>17353</v>
      </c>
      <c r="AJ76" s="52">
        <v>13158</v>
      </c>
      <c r="AK76" s="52">
        <v>10598</v>
      </c>
      <c r="AL76" s="53">
        <v>24</v>
      </c>
      <c r="AM76" s="53">
        <v>55</v>
      </c>
      <c r="AN76" s="57">
        <v>950</v>
      </c>
      <c r="AO76" s="55">
        <f t="shared" si="13"/>
        <v>0.53072625698324027</v>
      </c>
      <c r="AP76" s="54">
        <v>3517</v>
      </c>
      <c r="AQ76" s="55">
        <f t="shared" si="17"/>
        <v>1.964804469273743</v>
      </c>
      <c r="AR76" s="54">
        <v>391</v>
      </c>
      <c r="AS76" s="54">
        <v>1384</v>
      </c>
      <c r="AT76" s="54">
        <v>1613</v>
      </c>
      <c r="AU76" s="54">
        <v>10706</v>
      </c>
      <c r="AV76" s="57">
        <v>85</v>
      </c>
      <c r="AW76" s="54">
        <v>12090</v>
      </c>
      <c r="AX76" s="55">
        <f t="shared" si="18"/>
        <v>6.7541899441340778</v>
      </c>
      <c r="AY76" s="55">
        <f t="shared" si="19"/>
        <v>3.4375888541370485</v>
      </c>
      <c r="AZ76" s="54">
        <v>624</v>
      </c>
      <c r="BA76" s="54">
        <v>5916</v>
      </c>
      <c r="BB76" s="54">
        <v>7750</v>
      </c>
      <c r="BC76" s="58">
        <v>106</v>
      </c>
      <c r="BD76" s="59">
        <v>1973</v>
      </c>
      <c r="BE76" s="60">
        <f t="shared" si="14"/>
        <v>1.1022346368715084</v>
      </c>
    </row>
    <row r="77" spans="1:57" s="38" customFormat="1" ht="12.75" x14ac:dyDescent="0.2">
      <c r="A77" s="3" t="s">
        <v>85</v>
      </c>
      <c r="B77" s="38" t="s">
        <v>245</v>
      </c>
      <c r="C77" s="3" t="s">
        <v>201</v>
      </c>
      <c r="D77" s="3" t="s">
        <v>4</v>
      </c>
      <c r="E77" s="39">
        <v>2541</v>
      </c>
      <c r="F77" s="40">
        <v>52</v>
      </c>
      <c r="G77" s="39">
        <v>1612</v>
      </c>
      <c r="H77" s="42">
        <v>35</v>
      </c>
      <c r="I77" s="42">
        <v>0</v>
      </c>
      <c r="J77" s="42">
        <v>35</v>
      </c>
      <c r="K77" s="42">
        <v>3</v>
      </c>
      <c r="L77" s="42">
        <v>2</v>
      </c>
      <c r="M77" s="43">
        <v>2080</v>
      </c>
      <c r="N77" s="44">
        <v>1825</v>
      </c>
      <c r="O77" s="45" t="s">
        <v>6</v>
      </c>
      <c r="P77" s="44">
        <v>2019</v>
      </c>
      <c r="Q77" s="45" t="s">
        <v>17</v>
      </c>
      <c r="R77" s="45" t="s">
        <v>17</v>
      </c>
      <c r="S77" s="46">
        <v>76698</v>
      </c>
      <c r="T77" s="47">
        <f t="shared" si="15"/>
        <v>30.18417945690673</v>
      </c>
      <c r="U77" s="46">
        <v>300</v>
      </c>
      <c r="V77" s="46">
        <v>4252</v>
      </c>
      <c r="W77" s="46">
        <v>0</v>
      </c>
      <c r="X77" s="46">
        <f t="shared" si="16"/>
        <v>4552</v>
      </c>
      <c r="Y77" s="46">
        <v>10453</v>
      </c>
      <c r="Z77" s="46">
        <v>91703</v>
      </c>
      <c r="AA77" s="49">
        <v>12389</v>
      </c>
      <c r="AB77" s="49">
        <v>52398</v>
      </c>
      <c r="AC77" s="50">
        <v>21386</v>
      </c>
      <c r="AD77" s="49">
        <v>89938</v>
      </c>
      <c r="AE77" s="52">
        <v>7096</v>
      </c>
      <c r="AF77" s="53">
        <v>891</v>
      </c>
      <c r="AG77" s="53">
        <v>143</v>
      </c>
      <c r="AH77" s="53">
        <v>50</v>
      </c>
      <c r="AI77" s="52">
        <v>8180</v>
      </c>
      <c r="AJ77" s="52">
        <v>13757</v>
      </c>
      <c r="AK77" s="52">
        <v>12351</v>
      </c>
      <c r="AL77" s="53">
        <v>0</v>
      </c>
      <c r="AM77" s="53">
        <v>52</v>
      </c>
      <c r="AN77" s="54">
        <v>1170</v>
      </c>
      <c r="AO77" s="55">
        <f t="shared" ref="AO77:AO108" si="20">AN77/E77</f>
        <v>0.46044864226682408</v>
      </c>
      <c r="AP77" s="54">
        <v>3640</v>
      </c>
      <c r="AQ77" s="55">
        <f t="shared" si="17"/>
        <v>1.4325068870523416</v>
      </c>
      <c r="AR77" s="54">
        <v>730</v>
      </c>
      <c r="AS77" s="54">
        <v>1486</v>
      </c>
      <c r="AT77" s="54">
        <v>1878</v>
      </c>
      <c r="AU77" s="54">
        <v>8827</v>
      </c>
      <c r="AV77" s="57">
        <v>126</v>
      </c>
      <c r="AW77" s="54">
        <v>10313</v>
      </c>
      <c r="AX77" s="55">
        <f t="shared" si="18"/>
        <v>4.0586383313656045</v>
      </c>
      <c r="AY77" s="55">
        <f t="shared" si="19"/>
        <v>2.8332417582417584</v>
      </c>
      <c r="AZ77" s="54">
        <v>52</v>
      </c>
      <c r="BA77" s="54">
        <v>2300</v>
      </c>
      <c r="BB77" s="54">
        <v>4024</v>
      </c>
      <c r="BC77" s="58">
        <v>56</v>
      </c>
      <c r="BD77" s="59">
        <v>2050</v>
      </c>
      <c r="BE77" s="60">
        <f t="shared" si="14"/>
        <v>0.80676898858717039</v>
      </c>
    </row>
    <row r="78" spans="1:57" s="38" customFormat="1" ht="12.75" x14ac:dyDescent="0.2">
      <c r="A78" s="3" t="s">
        <v>86</v>
      </c>
      <c r="B78" s="38" t="s">
        <v>246</v>
      </c>
      <c r="C78" s="3" t="s">
        <v>184</v>
      </c>
      <c r="D78" s="3" t="s">
        <v>4</v>
      </c>
      <c r="E78" s="39">
        <v>2938</v>
      </c>
      <c r="F78" s="40">
        <v>52</v>
      </c>
      <c r="G78" s="39">
        <v>1820</v>
      </c>
      <c r="H78" s="42">
        <v>84</v>
      </c>
      <c r="I78" s="42">
        <v>12</v>
      </c>
      <c r="J78" s="42">
        <v>96</v>
      </c>
      <c r="K78" s="42">
        <v>3</v>
      </c>
      <c r="L78" s="42">
        <v>3</v>
      </c>
      <c r="M78" s="44">
        <v>987</v>
      </c>
      <c r="N78" s="44">
        <v>1896</v>
      </c>
      <c r="O78" s="45" t="s">
        <v>6</v>
      </c>
      <c r="P78" s="45" t="s">
        <v>6</v>
      </c>
      <c r="Q78" s="45" t="s">
        <v>17</v>
      </c>
      <c r="R78" s="45" t="s">
        <v>17</v>
      </c>
      <c r="S78" s="46">
        <v>125171</v>
      </c>
      <c r="T78" s="47">
        <f t="shared" si="15"/>
        <v>42.604152484683461</v>
      </c>
      <c r="U78" s="46">
        <v>300</v>
      </c>
      <c r="V78" s="46">
        <v>11032</v>
      </c>
      <c r="W78" s="46">
        <v>3000</v>
      </c>
      <c r="X78" s="46">
        <f t="shared" si="16"/>
        <v>14332</v>
      </c>
      <c r="Y78" s="46">
        <v>5050</v>
      </c>
      <c r="Z78" s="46">
        <v>141553</v>
      </c>
      <c r="AA78" s="49">
        <v>8640</v>
      </c>
      <c r="AB78" s="49">
        <v>96686</v>
      </c>
      <c r="AC78" s="50">
        <v>32375</v>
      </c>
      <c r="AD78" s="49">
        <v>137701</v>
      </c>
      <c r="AE78" s="52">
        <v>10131</v>
      </c>
      <c r="AF78" s="52">
        <v>2385</v>
      </c>
      <c r="AG78" s="53">
        <v>575</v>
      </c>
      <c r="AH78" s="53">
        <v>11</v>
      </c>
      <c r="AI78" s="52">
        <v>13102</v>
      </c>
      <c r="AJ78" s="52">
        <v>13757</v>
      </c>
      <c r="AK78" s="52">
        <v>12351</v>
      </c>
      <c r="AL78" s="53">
        <v>40</v>
      </c>
      <c r="AM78" s="53">
        <v>52</v>
      </c>
      <c r="AN78" s="54">
        <v>1738</v>
      </c>
      <c r="AO78" s="55">
        <f t="shared" si="20"/>
        <v>0.59155888359428177</v>
      </c>
      <c r="AP78" s="54">
        <v>7349</v>
      </c>
      <c r="AQ78" s="55">
        <f t="shared" si="17"/>
        <v>2.5013614703880189</v>
      </c>
      <c r="AR78" s="54">
        <v>1291</v>
      </c>
      <c r="AS78" s="54">
        <v>2224</v>
      </c>
      <c r="AT78" s="54">
        <v>2723</v>
      </c>
      <c r="AU78" s="54">
        <v>10073</v>
      </c>
      <c r="AV78" s="57">
        <v>16</v>
      </c>
      <c r="AW78" s="54">
        <v>12297</v>
      </c>
      <c r="AX78" s="55">
        <f t="shared" si="18"/>
        <v>4.1855003403675974</v>
      </c>
      <c r="AY78" s="55">
        <f t="shared" si="19"/>
        <v>1.6732888828412029</v>
      </c>
      <c r="AZ78" s="54">
        <v>975</v>
      </c>
      <c r="BA78" s="54">
        <v>386</v>
      </c>
      <c r="BB78" s="54">
        <v>2296</v>
      </c>
      <c r="BC78" s="58">
        <v>20</v>
      </c>
      <c r="BD78" s="59">
        <v>301</v>
      </c>
      <c r="BE78" s="60">
        <f t="shared" si="14"/>
        <v>0.1024506466984343</v>
      </c>
    </row>
    <row r="79" spans="1:57" s="38" customFormat="1" ht="12.75" x14ac:dyDescent="0.2">
      <c r="A79" s="3" t="s">
        <v>87</v>
      </c>
      <c r="B79" s="38" t="s">
        <v>211</v>
      </c>
      <c r="C79" s="3" t="s">
        <v>171</v>
      </c>
      <c r="D79" s="3" t="s">
        <v>8</v>
      </c>
      <c r="E79" s="39">
        <v>1058</v>
      </c>
      <c r="F79" s="40">
        <v>52</v>
      </c>
      <c r="G79" s="40">
        <v>728</v>
      </c>
      <c r="H79" s="42">
        <v>20</v>
      </c>
      <c r="I79" s="42">
        <v>0</v>
      </c>
      <c r="J79" s="42">
        <v>20</v>
      </c>
      <c r="K79" s="42">
        <v>6</v>
      </c>
      <c r="L79" s="42">
        <v>1</v>
      </c>
      <c r="M79" s="45" t="s">
        <v>6</v>
      </c>
      <c r="N79" s="44">
        <v>1830</v>
      </c>
      <c r="O79" s="45"/>
      <c r="P79" s="45"/>
      <c r="Q79" s="45" t="s">
        <v>10</v>
      </c>
      <c r="R79" s="45" t="s">
        <v>10</v>
      </c>
      <c r="S79" s="46">
        <v>0</v>
      </c>
      <c r="T79" s="47">
        <f t="shared" si="15"/>
        <v>0</v>
      </c>
      <c r="U79" s="46">
        <v>300</v>
      </c>
      <c r="V79" s="46">
        <v>2580</v>
      </c>
      <c r="W79" s="46">
        <v>13270</v>
      </c>
      <c r="X79" s="46">
        <f t="shared" si="16"/>
        <v>16150</v>
      </c>
      <c r="Y79" s="46">
        <v>82682</v>
      </c>
      <c r="Z79" s="46">
        <v>85562</v>
      </c>
      <c r="AA79" s="49">
        <v>1204</v>
      </c>
      <c r="AB79" s="49">
        <v>22112</v>
      </c>
      <c r="AC79" s="50">
        <v>42267</v>
      </c>
      <c r="AD79" s="49">
        <v>66583</v>
      </c>
      <c r="AE79" s="52">
        <v>11000</v>
      </c>
      <c r="AF79" s="53">
        <v>0</v>
      </c>
      <c r="AG79" s="53">
        <v>600</v>
      </c>
      <c r="AH79" s="53">
        <v>5</v>
      </c>
      <c r="AI79" s="52">
        <v>11605</v>
      </c>
      <c r="AJ79" s="52">
        <v>0</v>
      </c>
      <c r="AK79" s="52">
        <v>0</v>
      </c>
      <c r="AL79" s="53">
        <v>32</v>
      </c>
      <c r="AM79" s="53">
        <v>52</v>
      </c>
      <c r="AN79" s="57">
        <v>70</v>
      </c>
      <c r="AO79" s="55">
        <f t="shared" si="20"/>
        <v>6.6162570888468802E-2</v>
      </c>
      <c r="AP79" s="54">
        <v>1070</v>
      </c>
      <c r="AQ79" s="55">
        <f t="shared" si="17"/>
        <v>1.0113421550094519</v>
      </c>
      <c r="AR79" s="54">
        <v>30</v>
      </c>
      <c r="AS79" s="54">
        <v>0</v>
      </c>
      <c r="AT79" s="54">
        <v>163</v>
      </c>
      <c r="AU79" s="57">
        <v>790</v>
      </c>
      <c r="AV79" s="57">
        <v>4</v>
      </c>
      <c r="AW79" s="57">
        <v>790</v>
      </c>
      <c r="AX79" s="55">
        <f t="shared" si="18"/>
        <v>0.74669187145557658</v>
      </c>
      <c r="AY79" s="55">
        <f t="shared" si="19"/>
        <v>0.73831775700934577</v>
      </c>
      <c r="AZ79" s="54">
        <v>2</v>
      </c>
      <c r="BA79" s="54">
        <v>70</v>
      </c>
      <c r="BB79" s="54">
        <v>581</v>
      </c>
      <c r="BC79" s="58">
        <v>22</v>
      </c>
      <c r="BD79" s="59">
        <v>354</v>
      </c>
      <c r="BE79" s="60">
        <f t="shared" si="14"/>
        <v>0.33459357277882795</v>
      </c>
    </row>
    <row r="80" spans="1:57" s="38" customFormat="1" ht="12.75" x14ac:dyDescent="0.2">
      <c r="A80" s="3" t="s">
        <v>88</v>
      </c>
      <c r="B80" s="38" t="s">
        <v>247</v>
      </c>
      <c r="C80" s="3" t="s">
        <v>226</v>
      </c>
      <c r="D80" s="3" t="s">
        <v>4</v>
      </c>
      <c r="E80" s="39">
        <v>3552</v>
      </c>
      <c r="F80" s="40">
        <v>52</v>
      </c>
      <c r="G80" s="39">
        <v>1664</v>
      </c>
      <c r="H80" s="42">
        <v>53.5</v>
      </c>
      <c r="I80" s="42">
        <v>0</v>
      </c>
      <c r="J80" s="42">
        <v>53.5</v>
      </c>
      <c r="K80" s="42">
        <v>8</v>
      </c>
      <c r="L80" s="42">
        <v>3</v>
      </c>
      <c r="M80" s="43">
        <v>2400</v>
      </c>
      <c r="N80" s="44">
        <v>1908</v>
      </c>
      <c r="O80" s="44">
        <v>1938</v>
      </c>
      <c r="P80" s="44">
        <v>2008</v>
      </c>
      <c r="Q80" s="45" t="s">
        <v>10</v>
      </c>
      <c r="R80" s="45" t="s">
        <v>10</v>
      </c>
      <c r="S80" s="46">
        <v>96481</v>
      </c>
      <c r="T80" s="47">
        <f t="shared" si="15"/>
        <v>27.162443693693692</v>
      </c>
      <c r="U80" s="46">
        <v>200</v>
      </c>
      <c r="V80" s="46">
        <v>5893</v>
      </c>
      <c r="W80" s="46">
        <v>3541</v>
      </c>
      <c r="X80" s="46">
        <f t="shared" si="16"/>
        <v>9634</v>
      </c>
      <c r="Y80" s="46">
        <v>14977</v>
      </c>
      <c r="Z80" s="46">
        <v>117551</v>
      </c>
      <c r="AA80" s="49">
        <v>7761</v>
      </c>
      <c r="AB80" s="49">
        <v>86646</v>
      </c>
      <c r="AC80" s="50">
        <v>19914</v>
      </c>
      <c r="AD80" s="49">
        <v>117351</v>
      </c>
      <c r="AE80" s="52">
        <v>14172</v>
      </c>
      <c r="AF80" s="53">
        <v>659</v>
      </c>
      <c r="AG80" s="53">
        <v>761</v>
      </c>
      <c r="AH80" s="53">
        <v>30</v>
      </c>
      <c r="AI80" s="52">
        <v>15622</v>
      </c>
      <c r="AJ80" s="52">
        <v>13757</v>
      </c>
      <c r="AK80" s="52">
        <v>12351</v>
      </c>
      <c r="AL80" s="53">
        <v>11</v>
      </c>
      <c r="AM80" s="53">
        <v>52</v>
      </c>
      <c r="AN80" s="54">
        <v>1118</v>
      </c>
      <c r="AO80" s="55">
        <f t="shared" si="20"/>
        <v>0.31475225225225223</v>
      </c>
      <c r="AP80" s="54">
        <v>6500</v>
      </c>
      <c r="AQ80" s="55">
        <f t="shared" si="17"/>
        <v>1.829954954954955</v>
      </c>
      <c r="AR80" s="54">
        <v>400</v>
      </c>
      <c r="AS80" s="54">
        <v>1094</v>
      </c>
      <c r="AT80" s="54">
        <v>1723</v>
      </c>
      <c r="AU80" s="54">
        <v>17335</v>
      </c>
      <c r="AV80" s="57">
        <v>52</v>
      </c>
      <c r="AW80" s="54">
        <v>18429</v>
      </c>
      <c r="AX80" s="55">
        <f t="shared" si="18"/>
        <v>5.1883445945945947</v>
      </c>
      <c r="AY80" s="55">
        <f t="shared" si="19"/>
        <v>2.8352307692307694</v>
      </c>
      <c r="AZ80" s="54">
        <v>780</v>
      </c>
      <c r="BA80" s="54">
        <v>780</v>
      </c>
      <c r="BB80" s="54">
        <v>1867</v>
      </c>
      <c r="BC80" s="58">
        <v>106</v>
      </c>
      <c r="BD80" s="59">
        <v>1129</v>
      </c>
      <c r="BE80" s="60">
        <f t="shared" si="14"/>
        <v>0.31784909909909909</v>
      </c>
    </row>
    <row r="81" spans="1:57" s="38" customFormat="1" ht="12.75" x14ac:dyDescent="0.2">
      <c r="A81" s="3" t="s">
        <v>89</v>
      </c>
      <c r="B81" s="38" t="s">
        <v>171</v>
      </c>
      <c r="C81" s="3" t="s">
        <v>171</v>
      </c>
      <c r="D81" s="3" t="s">
        <v>4</v>
      </c>
      <c r="E81" s="39">
        <v>3002</v>
      </c>
      <c r="F81" s="40">
        <v>26</v>
      </c>
      <c r="G81" s="40">
        <v>520</v>
      </c>
      <c r="H81" s="42">
        <v>32</v>
      </c>
      <c r="I81" s="42">
        <v>10</v>
      </c>
      <c r="J81" s="42">
        <v>42</v>
      </c>
      <c r="K81" s="42">
        <v>0</v>
      </c>
      <c r="L81" s="42">
        <v>3</v>
      </c>
      <c r="M81" s="43">
        <v>11500</v>
      </c>
      <c r="N81" s="44">
        <v>1950</v>
      </c>
      <c r="O81" s="44">
        <v>1989</v>
      </c>
      <c r="P81" s="44">
        <v>1989</v>
      </c>
      <c r="Q81" s="45" t="s">
        <v>13</v>
      </c>
      <c r="R81" s="45" t="s">
        <v>5</v>
      </c>
      <c r="S81" s="46">
        <v>43500</v>
      </c>
      <c r="T81" s="47">
        <f t="shared" si="15"/>
        <v>14.490339773484344</v>
      </c>
      <c r="U81" s="46">
        <v>5073</v>
      </c>
      <c r="V81" s="46">
        <v>0</v>
      </c>
      <c r="W81" s="46">
        <v>0</v>
      </c>
      <c r="X81" s="46">
        <f t="shared" si="16"/>
        <v>5073</v>
      </c>
      <c r="Y81" s="46">
        <v>3948</v>
      </c>
      <c r="Z81" s="46">
        <v>52521</v>
      </c>
      <c r="AA81" s="49">
        <v>3083</v>
      </c>
      <c r="AB81" s="49">
        <v>19029</v>
      </c>
      <c r="AC81" s="50">
        <v>14646</v>
      </c>
      <c r="AD81" s="49">
        <v>37517</v>
      </c>
      <c r="AE81" s="52">
        <v>14036</v>
      </c>
      <c r="AF81" s="53">
        <v>189</v>
      </c>
      <c r="AG81" s="53">
        <v>143</v>
      </c>
      <c r="AH81" s="53">
        <v>0</v>
      </c>
      <c r="AI81" s="52">
        <v>14368</v>
      </c>
      <c r="AJ81" s="52">
        <v>0</v>
      </c>
      <c r="AK81" s="52">
        <v>0</v>
      </c>
      <c r="AL81" s="53">
        <v>2</v>
      </c>
      <c r="AM81" s="53">
        <v>52</v>
      </c>
      <c r="AN81" s="54">
        <v>1083</v>
      </c>
      <c r="AO81" s="55">
        <f t="shared" si="20"/>
        <v>0.36075949367088606</v>
      </c>
      <c r="AP81" s="54">
        <v>1007</v>
      </c>
      <c r="AQ81" s="55">
        <f t="shared" si="17"/>
        <v>0.33544303797468356</v>
      </c>
      <c r="AR81" s="54">
        <v>218</v>
      </c>
      <c r="AS81" s="54">
        <v>0</v>
      </c>
      <c r="AT81" s="54">
        <v>352</v>
      </c>
      <c r="AU81" s="54">
        <v>3894</v>
      </c>
      <c r="AV81" s="57">
        <v>0</v>
      </c>
      <c r="AW81" s="54">
        <v>3894</v>
      </c>
      <c r="AX81" s="55">
        <f t="shared" si="18"/>
        <v>1.2971352431712191</v>
      </c>
      <c r="AY81" s="55">
        <f t="shared" si="19"/>
        <v>3.8669314796425023</v>
      </c>
      <c r="AZ81" s="54">
        <v>104</v>
      </c>
      <c r="BA81" s="54">
        <v>227</v>
      </c>
      <c r="BB81" s="54">
        <v>754</v>
      </c>
      <c r="BC81" s="58">
        <v>4</v>
      </c>
      <c r="BD81" s="59">
        <v>28</v>
      </c>
      <c r="BE81" s="60">
        <f t="shared" si="14"/>
        <v>9.3271152564956689E-3</v>
      </c>
    </row>
    <row r="82" spans="1:57" s="38" customFormat="1" ht="12.75" x14ac:dyDescent="0.2">
      <c r="A82" s="3" t="s">
        <v>90</v>
      </c>
      <c r="B82" s="38" t="s">
        <v>248</v>
      </c>
      <c r="C82" s="3" t="s">
        <v>176</v>
      </c>
      <c r="D82" s="3" t="s">
        <v>4</v>
      </c>
      <c r="E82" s="39">
        <v>2797</v>
      </c>
      <c r="F82" s="40">
        <v>52</v>
      </c>
      <c r="G82" s="39">
        <v>1664</v>
      </c>
      <c r="H82" s="42">
        <v>2</v>
      </c>
      <c r="I82" s="42">
        <v>1</v>
      </c>
      <c r="J82" s="42">
        <v>3</v>
      </c>
      <c r="K82" s="42">
        <v>32</v>
      </c>
      <c r="L82" s="42">
        <v>3</v>
      </c>
      <c r="M82" s="43">
        <v>3082</v>
      </c>
      <c r="N82" s="44">
        <v>1913</v>
      </c>
      <c r="O82" s="44">
        <v>2018</v>
      </c>
      <c r="P82" s="44">
        <v>2018</v>
      </c>
      <c r="Q82" s="45" t="s">
        <v>13</v>
      </c>
      <c r="R82" s="45" t="s">
        <v>13</v>
      </c>
      <c r="S82" s="46">
        <v>90570</v>
      </c>
      <c r="T82" s="47">
        <f t="shared" si="15"/>
        <v>32.381122631390774</v>
      </c>
      <c r="U82" s="46">
        <v>837</v>
      </c>
      <c r="V82" s="46">
        <v>4092</v>
      </c>
      <c r="W82" s="46">
        <v>0</v>
      </c>
      <c r="X82" s="46">
        <f t="shared" si="16"/>
        <v>4929</v>
      </c>
      <c r="Y82" s="46">
        <v>16200</v>
      </c>
      <c r="Z82" s="46">
        <v>111699</v>
      </c>
      <c r="AA82" s="49">
        <v>11474</v>
      </c>
      <c r="AB82" s="49">
        <v>57350</v>
      </c>
      <c r="AC82" s="50">
        <v>47291</v>
      </c>
      <c r="AD82" s="49">
        <v>118697</v>
      </c>
      <c r="AE82" s="52">
        <v>10034</v>
      </c>
      <c r="AF82" s="53">
        <v>0</v>
      </c>
      <c r="AG82" s="53">
        <v>361</v>
      </c>
      <c r="AH82" s="53">
        <v>15</v>
      </c>
      <c r="AI82" s="52">
        <v>10410</v>
      </c>
      <c r="AJ82" s="52">
        <v>38951</v>
      </c>
      <c r="AK82" s="52">
        <v>7465</v>
      </c>
      <c r="AL82" s="53">
        <v>23</v>
      </c>
      <c r="AM82" s="53">
        <v>54</v>
      </c>
      <c r="AN82" s="54">
        <v>1256</v>
      </c>
      <c r="AO82" s="55">
        <f t="shared" si="20"/>
        <v>0.44905255631033247</v>
      </c>
      <c r="AP82" s="54">
        <v>7221</v>
      </c>
      <c r="AQ82" s="55">
        <f t="shared" si="17"/>
        <v>2.5816946728637826</v>
      </c>
      <c r="AR82" s="54">
        <v>380</v>
      </c>
      <c r="AS82" s="54">
        <v>4136</v>
      </c>
      <c r="AT82" s="54">
        <v>4584</v>
      </c>
      <c r="AU82" s="54">
        <v>10541</v>
      </c>
      <c r="AV82" s="57">
        <v>10</v>
      </c>
      <c r="AW82" s="54">
        <v>14677</v>
      </c>
      <c r="AX82" s="55">
        <f t="shared" si="18"/>
        <v>5.2474079370754376</v>
      </c>
      <c r="AY82" s="55">
        <f t="shared" si="19"/>
        <v>2.0325439689793656</v>
      </c>
      <c r="AZ82" s="54">
        <v>416</v>
      </c>
      <c r="BA82" s="54">
        <v>60</v>
      </c>
      <c r="BB82" s="54">
        <v>2979</v>
      </c>
      <c r="BC82" s="58">
        <v>43</v>
      </c>
      <c r="BD82" s="59">
        <v>702</v>
      </c>
      <c r="BE82" s="60">
        <f t="shared" si="14"/>
        <v>0.25098319628173044</v>
      </c>
    </row>
    <row r="83" spans="1:57" s="38" customFormat="1" ht="12.75" x14ac:dyDescent="0.2">
      <c r="A83" s="3" t="s">
        <v>91</v>
      </c>
      <c r="B83" s="38" t="s">
        <v>249</v>
      </c>
      <c r="C83" s="3" t="s">
        <v>176</v>
      </c>
      <c r="D83" s="3" t="s">
        <v>8</v>
      </c>
      <c r="E83" s="39">
        <v>17732</v>
      </c>
      <c r="F83" s="40">
        <v>52</v>
      </c>
      <c r="G83" s="39">
        <v>2418</v>
      </c>
      <c r="H83" s="42">
        <v>212.5</v>
      </c>
      <c r="I83" s="42">
        <v>133</v>
      </c>
      <c r="J83" s="42">
        <v>345.5</v>
      </c>
      <c r="K83" s="42">
        <v>45</v>
      </c>
      <c r="L83" s="42">
        <v>18</v>
      </c>
      <c r="M83" s="43">
        <v>18449</v>
      </c>
      <c r="N83" s="44">
        <v>1895</v>
      </c>
      <c r="O83" s="44">
        <v>2000</v>
      </c>
      <c r="P83" s="44">
        <v>2022</v>
      </c>
      <c r="Q83" s="45" t="s">
        <v>13</v>
      </c>
      <c r="R83" s="45" t="s">
        <v>5</v>
      </c>
      <c r="S83" s="46">
        <v>496505</v>
      </c>
      <c r="T83" s="47">
        <f t="shared" si="15"/>
        <v>28.000507556959171</v>
      </c>
      <c r="U83" s="46">
        <v>300</v>
      </c>
      <c r="V83" s="46">
        <v>34892</v>
      </c>
      <c r="W83" s="46">
        <v>3000</v>
      </c>
      <c r="X83" s="46">
        <f t="shared" si="16"/>
        <v>38192</v>
      </c>
      <c r="Y83" s="46">
        <v>239548</v>
      </c>
      <c r="Z83" s="46">
        <v>771245</v>
      </c>
      <c r="AA83" s="49">
        <v>33414</v>
      </c>
      <c r="AB83" s="49">
        <v>667255</v>
      </c>
      <c r="AC83" s="50">
        <v>227467</v>
      </c>
      <c r="AD83" s="49">
        <v>937716</v>
      </c>
      <c r="AE83" s="52">
        <v>61603</v>
      </c>
      <c r="AF83" s="52">
        <v>3895</v>
      </c>
      <c r="AG83" s="52">
        <v>3403</v>
      </c>
      <c r="AH83" s="53">
        <v>11</v>
      </c>
      <c r="AI83" s="52">
        <v>68912</v>
      </c>
      <c r="AJ83" s="52">
        <v>17687</v>
      </c>
      <c r="AK83" s="52">
        <v>15352</v>
      </c>
      <c r="AL83" s="53">
        <v>30</v>
      </c>
      <c r="AM83" s="53">
        <v>52</v>
      </c>
      <c r="AN83" s="54">
        <v>8217</v>
      </c>
      <c r="AO83" s="55">
        <f t="shared" si="20"/>
        <v>0.46339950372208438</v>
      </c>
      <c r="AP83" s="54">
        <v>103212</v>
      </c>
      <c r="AQ83" s="55">
        <f t="shared" si="17"/>
        <v>5.8206632077599822</v>
      </c>
      <c r="AR83" s="54">
        <v>8000</v>
      </c>
      <c r="AS83" s="54">
        <v>35612</v>
      </c>
      <c r="AT83" s="54">
        <v>41910</v>
      </c>
      <c r="AU83" s="54">
        <v>357636</v>
      </c>
      <c r="AV83" s="57">
        <v>0</v>
      </c>
      <c r="AW83" s="54">
        <v>393248</v>
      </c>
      <c r="AX83" s="55">
        <f t="shared" si="18"/>
        <v>22.177306564403338</v>
      </c>
      <c r="AY83" s="55">
        <f t="shared" si="19"/>
        <v>3.8100996008216099</v>
      </c>
      <c r="AZ83" s="54">
        <v>6642</v>
      </c>
      <c r="BA83" s="54">
        <v>65026</v>
      </c>
      <c r="BB83" s="54">
        <v>75026</v>
      </c>
      <c r="BC83" s="58">
        <v>299</v>
      </c>
      <c r="BD83" s="59">
        <v>5295</v>
      </c>
      <c r="BE83" s="60">
        <f t="shared" si="14"/>
        <v>0.29861267764493571</v>
      </c>
    </row>
    <row r="84" spans="1:57" s="38" customFormat="1" ht="12.75" x14ac:dyDescent="0.2">
      <c r="A84" s="3" t="s">
        <v>92</v>
      </c>
      <c r="B84" s="38" t="s">
        <v>250</v>
      </c>
      <c r="C84" s="3" t="s">
        <v>169</v>
      </c>
      <c r="D84" s="3" t="s">
        <v>4</v>
      </c>
      <c r="E84" s="39">
        <v>5720</v>
      </c>
      <c r="F84" s="40">
        <v>31</v>
      </c>
      <c r="G84" s="39">
        <v>1116</v>
      </c>
      <c r="H84" s="42">
        <v>127</v>
      </c>
      <c r="I84" s="42">
        <v>0</v>
      </c>
      <c r="J84" s="42">
        <v>127</v>
      </c>
      <c r="K84" s="42">
        <v>7</v>
      </c>
      <c r="L84" s="42">
        <v>6</v>
      </c>
      <c r="M84" s="43">
        <v>4012</v>
      </c>
      <c r="N84" s="44">
        <v>1903</v>
      </c>
      <c r="O84" s="44">
        <v>2003</v>
      </c>
      <c r="P84" s="44">
        <v>2009</v>
      </c>
      <c r="Q84" s="45" t="s">
        <v>5</v>
      </c>
      <c r="R84" s="45" t="s">
        <v>5</v>
      </c>
      <c r="S84" s="46">
        <v>278175</v>
      </c>
      <c r="T84" s="47">
        <f t="shared" si="15"/>
        <v>48.631993006993007</v>
      </c>
      <c r="U84" s="46">
        <v>500</v>
      </c>
      <c r="V84" s="46">
        <v>12658</v>
      </c>
      <c r="W84" s="46">
        <v>0</v>
      </c>
      <c r="X84" s="46">
        <f t="shared" si="16"/>
        <v>13158</v>
      </c>
      <c r="Y84" s="46">
        <v>18542</v>
      </c>
      <c r="Z84" s="46">
        <v>309875</v>
      </c>
      <c r="AA84" s="49">
        <v>21583</v>
      </c>
      <c r="AB84" s="49">
        <v>221233</v>
      </c>
      <c r="AC84" s="50">
        <v>38111</v>
      </c>
      <c r="AD84" s="49">
        <v>283663</v>
      </c>
      <c r="AE84" s="52">
        <v>19467</v>
      </c>
      <c r="AF84" s="52">
        <v>1071</v>
      </c>
      <c r="AG84" s="52">
        <v>1710</v>
      </c>
      <c r="AH84" s="53">
        <v>76</v>
      </c>
      <c r="AI84" s="52">
        <v>22324</v>
      </c>
      <c r="AJ84" s="52">
        <v>14154</v>
      </c>
      <c r="AK84" s="52">
        <v>12568</v>
      </c>
      <c r="AL84" s="53">
        <v>16</v>
      </c>
      <c r="AM84" s="53">
        <v>52</v>
      </c>
      <c r="AN84" s="54">
        <v>2730</v>
      </c>
      <c r="AO84" s="55">
        <f t="shared" si="20"/>
        <v>0.47727272727272729</v>
      </c>
      <c r="AP84" s="54">
        <v>10459</v>
      </c>
      <c r="AQ84" s="55">
        <f t="shared" si="17"/>
        <v>1.8284965034965035</v>
      </c>
      <c r="AR84" s="54">
        <v>2007</v>
      </c>
      <c r="AS84" s="54">
        <v>7606</v>
      </c>
      <c r="AT84" s="54">
        <v>8853</v>
      </c>
      <c r="AU84" s="54">
        <v>29869</v>
      </c>
      <c r="AV84" s="57">
        <v>210</v>
      </c>
      <c r="AW84" s="54">
        <v>37475</v>
      </c>
      <c r="AX84" s="55">
        <f t="shared" si="18"/>
        <v>6.5515734265734267</v>
      </c>
      <c r="AY84" s="55">
        <f t="shared" si="19"/>
        <v>3.5830385314083566</v>
      </c>
      <c r="AZ84" s="54">
        <v>587</v>
      </c>
      <c r="BA84" s="54">
        <v>2205</v>
      </c>
      <c r="BB84" s="54">
        <v>6803</v>
      </c>
      <c r="BC84" s="58">
        <v>211</v>
      </c>
      <c r="BD84" s="59">
        <v>1589</v>
      </c>
      <c r="BE84" s="60">
        <f t="shared" si="14"/>
        <v>0.27779720279720282</v>
      </c>
    </row>
    <row r="85" spans="1:57" s="38" customFormat="1" ht="12.75" x14ac:dyDescent="0.2">
      <c r="A85" s="3" t="s">
        <v>93</v>
      </c>
      <c r="B85" s="38" t="s">
        <v>251</v>
      </c>
      <c r="C85" s="3" t="s">
        <v>226</v>
      </c>
      <c r="D85" s="3" t="s">
        <v>4</v>
      </c>
      <c r="E85" s="39">
        <v>3009</v>
      </c>
      <c r="F85" s="40">
        <v>52</v>
      </c>
      <c r="G85" s="39">
        <v>1612</v>
      </c>
      <c r="H85" s="42">
        <v>36</v>
      </c>
      <c r="I85" s="42">
        <v>19</v>
      </c>
      <c r="J85" s="42">
        <v>55</v>
      </c>
      <c r="K85" s="42">
        <v>1</v>
      </c>
      <c r="L85" s="42">
        <v>3</v>
      </c>
      <c r="M85" s="43">
        <v>6060</v>
      </c>
      <c r="N85" s="44">
        <v>1916</v>
      </c>
      <c r="O85" s="44">
        <v>2005</v>
      </c>
      <c r="P85" s="44">
        <v>2018</v>
      </c>
      <c r="Q85" s="45" t="s">
        <v>5</v>
      </c>
      <c r="R85" s="45" t="s">
        <v>5</v>
      </c>
      <c r="S85" s="46">
        <v>130200</v>
      </c>
      <c r="T85" s="47">
        <f t="shared" si="15"/>
        <v>43.270189431704885</v>
      </c>
      <c r="U85" s="46">
        <v>200</v>
      </c>
      <c r="V85" s="46">
        <v>6507</v>
      </c>
      <c r="W85" s="46">
        <v>3500</v>
      </c>
      <c r="X85" s="46">
        <f t="shared" si="16"/>
        <v>10207</v>
      </c>
      <c r="Y85" s="46">
        <v>12000</v>
      </c>
      <c r="Z85" s="46">
        <v>148907</v>
      </c>
      <c r="AA85" s="49">
        <v>15000</v>
      </c>
      <c r="AB85" s="49">
        <v>77400</v>
      </c>
      <c r="AC85" s="50">
        <v>35700</v>
      </c>
      <c r="AD85" s="49">
        <v>130200</v>
      </c>
      <c r="AE85" s="52">
        <v>15848</v>
      </c>
      <c r="AF85" s="52">
        <v>1280</v>
      </c>
      <c r="AG85" s="53">
        <v>844</v>
      </c>
      <c r="AH85" s="53">
        <v>19</v>
      </c>
      <c r="AI85" s="52">
        <v>17991</v>
      </c>
      <c r="AJ85" s="52">
        <v>13761</v>
      </c>
      <c r="AK85" s="52">
        <v>12352</v>
      </c>
      <c r="AL85" s="53">
        <v>9</v>
      </c>
      <c r="AM85" s="53">
        <v>52</v>
      </c>
      <c r="AN85" s="54">
        <v>1806</v>
      </c>
      <c r="AO85" s="55">
        <f t="shared" si="20"/>
        <v>0.60019940179461617</v>
      </c>
      <c r="AP85" s="54">
        <v>6410</v>
      </c>
      <c r="AQ85" s="55">
        <f t="shared" si="17"/>
        <v>2.1302758391492191</v>
      </c>
      <c r="AR85" s="54">
        <v>12000</v>
      </c>
      <c r="AS85" s="54">
        <v>2553</v>
      </c>
      <c r="AT85" s="54">
        <v>3223</v>
      </c>
      <c r="AU85" s="54">
        <v>14140</v>
      </c>
      <c r="AV85" s="57">
        <v>86</v>
      </c>
      <c r="AW85" s="54">
        <v>16693</v>
      </c>
      <c r="AX85" s="55">
        <f t="shared" si="18"/>
        <v>5.5476902625456965</v>
      </c>
      <c r="AY85" s="55">
        <f t="shared" si="19"/>
        <v>2.6042121684867396</v>
      </c>
      <c r="AZ85" s="54">
        <v>242</v>
      </c>
      <c r="BA85" s="54">
        <v>3000</v>
      </c>
      <c r="BB85" s="54">
        <v>4973</v>
      </c>
      <c r="BC85" s="58">
        <v>105</v>
      </c>
      <c r="BD85" s="59">
        <v>910</v>
      </c>
      <c r="BE85" s="60">
        <f t="shared" si="14"/>
        <v>0.30242605516782983</v>
      </c>
    </row>
    <row r="86" spans="1:57" s="38" customFormat="1" ht="12.75" x14ac:dyDescent="0.2">
      <c r="A86" s="3" t="s">
        <v>94</v>
      </c>
      <c r="B86" s="38" t="s">
        <v>252</v>
      </c>
      <c r="C86" s="3" t="s">
        <v>169</v>
      </c>
      <c r="D86" s="3" t="s">
        <v>8</v>
      </c>
      <c r="E86" s="39">
        <v>2489</v>
      </c>
      <c r="F86" s="40">
        <v>24</v>
      </c>
      <c r="G86" s="40">
        <v>768</v>
      </c>
      <c r="H86" s="42">
        <v>57.5</v>
      </c>
      <c r="I86" s="42">
        <v>0</v>
      </c>
      <c r="J86" s="42">
        <v>57.5</v>
      </c>
      <c r="K86" s="42">
        <v>12</v>
      </c>
      <c r="L86" s="42">
        <v>2</v>
      </c>
      <c r="M86" s="43">
        <v>2626</v>
      </c>
      <c r="N86" s="44">
        <v>1974</v>
      </c>
      <c r="O86" s="44">
        <v>2022</v>
      </c>
      <c r="P86" s="45"/>
      <c r="Q86" s="45" t="s">
        <v>9</v>
      </c>
      <c r="R86" s="45" t="s">
        <v>5</v>
      </c>
      <c r="S86" s="46">
        <v>90095</v>
      </c>
      <c r="T86" s="47">
        <f t="shared" si="15"/>
        <v>36.197267979108076</v>
      </c>
      <c r="U86" s="46">
        <v>200</v>
      </c>
      <c r="V86" s="46">
        <v>17496</v>
      </c>
      <c r="W86" s="46">
        <v>8149</v>
      </c>
      <c r="X86" s="46">
        <f t="shared" si="16"/>
        <v>25845</v>
      </c>
      <c r="Y86" s="46">
        <v>69245</v>
      </c>
      <c r="Z86" s="46">
        <v>177036</v>
      </c>
      <c r="AA86" s="49">
        <v>17668</v>
      </c>
      <c r="AB86" s="49">
        <v>88333</v>
      </c>
      <c r="AC86" s="50">
        <v>30013</v>
      </c>
      <c r="AD86" s="49">
        <v>138838</v>
      </c>
      <c r="AE86" s="52">
        <v>12150</v>
      </c>
      <c r="AF86" s="53">
        <v>800</v>
      </c>
      <c r="AG86" s="53">
        <v>585</v>
      </c>
      <c r="AH86" s="53">
        <v>45</v>
      </c>
      <c r="AI86" s="52">
        <v>13580</v>
      </c>
      <c r="AJ86" s="52">
        <v>13158</v>
      </c>
      <c r="AK86" s="52">
        <v>10598</v>
      </c>
      <c r="AL86" s="53">
        <v>11</v>
      </c>
      <c r="AM86" s="53">
        <v>53</v>
      </c>
      <c r="AN86" s="54">
        <v>2872</v>
      </c>
      <c r="AO86" s="55">
        <f t="shared" si="20"/>
        <v>1.1538770590598635</v>
      </c>
      <c r="AP86" s="54">
        <v>1183</v>
      </c>
      <c r="AQ86" s="55">
        <f t="shared" si="17"/>
        <v>0.47529128163921253</v>
      </c>
      <c r="AR86" s="54">
        <v>300</v>
      </c>
      <c r="AS86" s="54">
        <v>6063</v>
      </c>
      <c r="AT86" s="54">
        <v>6354</v>
      </c>
      <c r="AU86" s="54">
        <v>7096</v>
      </c>
      <c r="AV86" s="57">
        <v>116</v>
      </c>
      <c r="AW86" s="54">
        <v>13159</v>
      </c>
      <c r="AX86" s="55">
        <f t="shared" si="18"/>
        <v>5.2868621936520688</v>
      </c>
      <c r="AY86" s="55">
        <f t="shared" si="19"/>
        <v>11.123415046491969</v>
      </c>
      <c r="AZ86" s="54">
        <v>50</v>
      </c>
      <c r="BA86" s="54">
        <v>3100</v>
      </c>
      <c r="BB86" s="54">
        <v>23382</v>
      </c>
      <c r="BC86" s="58">
        <v>93</v>
      </c>
      <c r="BD86" s="59">
        <v>1422</v>
      </c>
      <c r="BE86" s="60">
        <f t="shared" si="14"/>
        <v>0.5713137806347931</v>
      </c>
    </row>
    <row r="87" spans="1:57" s="38" customFormat="1" ht="12.75" x14ac:dyDescent="0.2">
      <c r="A87" s="3" t="s">
        <v>95</v>
      </c>
      <c r="B87" s="38" t="s">
        <v>253</v>
      </c>
      <c r="C87" s="3" t="s">
        <v>191</v>
      </c>
      <c r="D87" s="3" t="s">
        <v>4</v>
      </c>
      <c r="E87" s="39">
        <v>3789</v>
      </c>
      <c r="F87" s="40">
        <v>52</v>
      </c>
      <c r="G87" s="39">
        <v>1872</v>
      </c>
      <c r="H87" s="42">
        <v>60</v>
      </c>
      <c r="I87" s="42">
        <v>42</v>
      </c>
      <c r="J87" s="42">
        <v>102</v>
      </c>
      <c r="K87" s="42">
        <v>20</v>
      </c>
      <c r="L87" s="42">
        <v>5</v>
      </c>
      <c r="M87" s="43">
        <v>2000</v>
      </c>
      <c r="N87" s="44">
        <v>1911</v>
      </c>
      <c r="O87" s="44">
        <v>1999</v>
      </c>
      <c r="P87" s="44">
        <v>2001</v>
      </c>
      <c r="Q87" s="45" t="s">
        <v>9</v>
      </c>
      <c r="R87" s="45" t="s">
        <v>10</v>
      </c>
      <c r="S87" s="46">
        <v>145056</v>
      </c>
      <c r="T87" s="47">
        <f t="shared" si="15"/>
        <v>38.283452098178941</v>
      </c>
      <c r="U87" s="46">
        <v>300</v>
      </c>
      <c r="V87" s="46">
        <v>6209</v>
      </c>
      <c r="W87" s="46">
        <v>24133</v>
      </c>
      <c r="X87" s="46">
        <f t="shared" si="16"/>
        <v>30642</v>
      </c>
      <c r="Y87" s="46">
        <v>40863</v>
      </c>
      <c r="Z87" s="46">
        <v>192428</v>
      </c>
      <c r="AA87" s="49">
        <v>13537</v>
      </c>
      <c r="AB87" s="49">
        <v>116048</v>
      </c>
      <c r="AC87" s="50">
        <v>41932</v>
      </c>
      <c r="AD87" s="49">
        <v>182854</v>
      </c>
      <c r="AE87" s="52">
        <v>15918</v>
      </c>
      <c r="AF87" s="52">
        <v>2376</v>
      </c>
      <c r="AG87" s="53">
        <v>417</v>
      </c>
      <c r="AH87" s="53">
        <v>18</v>
      </c>
      <c r="AI87" s="52">
        <v>18729</v>
      </c>
      <c r="AJ87" s="52">
        <v>13757</v>
      </c>
      <c r="AK87" s="52">
        <v>12351</v>
      </c>
      <c r="AL87" s="53">
        <v>12</v>
      </c>
      <c r="AM87" s="53">
        <v>53</v>
      </c>
      <c r="AN87" s="54">
        <v>1950</v>
      </c>
      <c r="AO87" s="55">
        <f t="shared" si="20"/>
        <v>0.51464766429136977</v>
      </c>
      <c r="AP87" s="54">
        <v>17757</v>
      </c>
      <c r="AQ87" s="55">
        <f t="shared" si="17"/>
        <v>4.68646080760095</v>
      </c>
      <c r="AR87" s="54">
        <v>90</v>
      </c>
      <c r="AS87" s="54">
        <v>9194</v>
      </c>
      <c r="AT87" s="54">
        <v>9992</v>
      </c>
      <c r="AU87" s="54">
        <v>36584</v>
      </c>
      <c r="AV87" s="57">
        <v>532</v>
      </c>
      <c r="AW87" s="54">
        <v>45778</v>
      </c>
      <c r="AX87" s="55">
        <f t="shared" si="18"/>
        <v>12.081815782528372</v>
      </c>
      <c r="AY87" s="55">
        <f t="shared" si="19"/>
        <v>2.5780255673818777</v>
      </c>
      <c r="AZ87" s="54">
        <v>524</v>
      </c>
      <c r="BA87" s="54">
        <v>6000</v>
      </c>
      <c r="BB87" s="54">
        <v>32770</v>
      </c>
      <c r="BC87" s="58">
        <v>995</v>
      </c>
      <c r="BD87" s="59">
        <v>3140</v>
      </c>
      <c r="BE87" s="60">
        <f t="shared" si="14"/>
        <v>0.82871470044866724</v>
      </c>
    </row>
    <row r="88" spans="1:57" s="38" customFormat="1" ht="12.75" x14ac:dyDescent="0.2">
      <c r="A88" s="3" t="s">
        <v>96</v>
      </c>
      <c r="B88" s="38" t="s">
        <v>96</v>
      </c>
      <c r="C88" s="3" t="s">
        <v>191</v>
      </c>
      <c r="D88" s="3" t="s">
        <v>8</v>
      </c>
      <c r="E88" s="39">
        <v>1379</v>
      </c>
      <c r="F88" s="40">
        <v>52</v>
      </c>
      <c r="G88" s="39">
        <v>1326</v>
      </c>
      <c r="H88" s="42">
        <v>38</v>
      </c>
      <c r="I88" s="42">
        <v>0</v>
      </c>
      <c r="J88" s="42">
        <v>38</v>
      </c>
      <c r="K88" s="42">
        <v>26</v>
      </c>
      <c r="L88" s="42">
        <v>2</v>
      </c>
      <c r="M88" s="43">
        <v>2846</v>
      </c>
      <c r="N88" s="45"/>
      <c r="O88" s="45"/>
      <c r="P88" s="45"/>
      <c r="Q88" s="45"/>
      <c r="R88" s="45"/>
      <c r="S88" s="46">
        <v>44000</v>
      </c>
      <c r="T88" s="47">
        <f t="shared" si="15"/>
        <v>31.907179115300941</v>
      </c>
      <c r="U88" s="46">
        <v>2584</v>
      </c>
      <c r="V88" s="46">
        <v>0</v>
      </c>
      <c r="W88" s="46">
        <v>5750</v>
      </c>
      <c r="X88" s="46">
        <f t="shared" si="16"/>
        <v>8334</v>
      </c>
      <c r="Y88" s="46">
        <v>81079</v>
      </c>
      <c r="Z88" s="46">
        <v>127663</v>
      </c>
      <c r="AA88" s="49">
        <v>6635</v>
      </c>
      <c r="AB88" s="49">
        <v>43976</v>
      </c>
      <c r="AC88" s="50">
        <v>33631</v>
      </c>
      <c r="AD88" s="49">
        <v>88110</v>
      </c>
      <c r="AE88" s="52">
        <v>20418</v>
      </c>
      <c r="AF88" s="52">
        <v>1252</v>
      </c>
      <c r="AG88" s="53">
        <v>916</v>
      </c>
      <c r="AH88" s="53">
        <v>9</v>
      </c>
      <c r="AI88" s="52">
        <v>22595</v>
      </c>
      <c r="AJ88" s="52">
        <v>13757</v>
      </c>
      <c r="AK88" s="52">
        <v>12351</v>
      </c>
      <c r="AL88" s="53">
        <v>1</v>
      </c>
      <c r="AM88" s="53">
        <v>53</v>
      </c>
      <c r="AN88" s="54">
        <v>1079</v>
      </c>
      <c r="AO88" s="55">
        <f t="shared" si="20"/>
        <v>0.78245105148658445</v>
      </c>
      <c r="AP88" s="54">
        <v>5712</v>
      </c>
      <c r="AQ88" s="55">
        <f t="shared" si="17"/>
        <v>4.1421319796954315</v>
      </c>
      <c r="AR88" s="54">
        <v>1530</v>
      </c>
      <c r="AS88" s="54">
        <v>916</v>
      </c>
      <c r="AT88" s="54">
        <v>1128</v>
      </c>
      <c r="AU88" s="54">
        <v>8112</v>
      </c>
      <c r="AV88" s="57">
        <v>28</v>
      </c>
      <c r="AW88" s="54">
        <v>9028</v>
      </c>
      <c r="AX88" s="55">
        <f t="shared" si="18"/>
        <v>6.5467730239303847</v>
      </c>
      <c r="AY88" s="55">
        <f t="shared" si="19"/>
        <v>1.580532212885154</v>
      </c>
      <c r="AZ88" s="54">
        <v>190</v>
      </c>
      <c r="BA88" s="54">
        <v>250</v>
      </c>
      <c r="BB88" s="54">
        <v>3200</v>
      </c>
      <c r="BC88" s="58">
        <v>143</v>
      </c>
      <c r="BD88" s="59">
        <v>1505</v>
      </c>
      <c r="BE88" s="60">
        <f t="shared" si="14"/>
        <v>1.0913705583756346</v>
      </c>
    </row>
    <row r="89" spans="1:57" s="38" customFormat="1" ht="12.75" x14ac:dyDescent="0.2">
      <c r="A89" s="3" t="s">
        <v>97</v>
      </c>
      <c r="B89" s="38" t="s">
        <v>254</v>
      </c>
      <c r="C89" s="3" t="s">
        <v>198</v>
      </c>
      <c r="D89" s="3" t="s">
        <v>4</v>
      </c>
      <c r="E89" s="39">
        <v>2185</v>
      </c>
      <c r="F89" s="40">
        <v>52</v>
      </c>
      <c r="G89" s="40">
        <v>780</v>
      </c>
      <c r="H89" s="42">
        <v>13</v>
      </c>
      <c r="I89" s="42">
        <v>0</v>
      </c>
      <c r="J89" s="42">
        <v>13</v>
      </c>
      <c r="K89" s="42">
        <v>5</v>
      </c>
      <c r="L89" s="42">
        <v>1</v>
      </c>
      <c r="M89" s="44">
        <v>784</v>
      </c>
      <c r="N89" s="44">
        <v>1930</v>
      </c>
      <c r="O89" s="44">
        <v>2005</v>
      </c>
      <c r="P89" s="44">
        <v>2015</v>
      </c>
      <c r="Q89" s="45" t="s">
        <v>17</v>
      </c>
      <c r="R89" s="45" t="s">
        <v>10</v>
      </c>
      <c r="S89" s="46">
        <v>14900</v>
      </c>
      <c r="T89" s="47">
        <f t="shared" si="15"/>
        <v>6.8192219679633865</v>
      </c>
      <c r="U89" s="46">
        <v>300</v>
      </c>
      <c r="V89" s="46">
        <v>3933</v>
      </c>
      <c r="W89" s="46">
        <v>0</v>
      </c>
      <c r="X89" s="46">
        <f t="shared" si="16"/>
        <v>4233</v>
      </c>
      <c r="Y89" s="46">
        <v>12251</v>
      </c>
      <c r="Z89" s="46">
        <v>31384</v>
      </c>
      <c r="AA89" s="49">
        <v>3131</v>
      </c>
      <c r="AB89" s="49">
        <v>14488</v>
      </c>
      <c r="AC89" s="50">
        <v>9917</v>
      </c>
      <c r="AD89" s="49">
        <v>28131</v>
      </c>
      <c r="AE89" s="52">
        <v>5648</v>
      </c>
      <c r="AF89" s="53">
        <v>221</v>
      </c>
      <c r="AG89" s="53">
        <v>162</v>
      </c>
      <c r="AH89" s="53">
        <v>1</v>
      </c>
      <c r="AI89" s="52">
        <v>6032</v>
      </c>
      <c r="AJ89" s="52">
        <v>14577</v>
      </c>
      <c r="AK89" s="52">
        <v>23021</v>
      </c>
      <c r="AL89" s="53">
        <v>4</v>
      </c>
      <c r="AM89" s="53">
        <v>52</v>
      </c>
      <c r="AN89" s="57">
        <v>454</v>
      </c>
      <c r="AO89" s="55">
        <f t="shared" si="20"/>
        <v>0.20778032036613273</v>
      </c>
      <c r="AP89" s="54">
        <v>1785</v>
      </c>
      <c r="AQ89" s="55">
        <f t="shared" si="17"/>
        <v>0.81693363844393596</v>
      </c>
      <c r="AR89" s="54">
        <v>100</v>
      </c>
      <c r="AS89" s="54">
        <v>389</v>
      </c>
      <c r="AT89" s="54">
        <v>730</v>
      </c>
      <c r="AU89" s="54">
        <v>2202</v>
      </c>
      <c r="AV89" s="57">
        <v>0</v>
      </c>
      <c r="AW89" s="54">
        <v>2591</v>
      </c>
      <c r="AX89" s="55">
        <f t="shared" si="18"/>
        <v>1.185812356979405</v>
      </c>
      <c r="AY89" s="55">
        <f t="shared" si="19"/>
        <v>1.4515406162464985</v>
      </c>
      <c r="AZ89" s="54">
        <v>12</v>
      </c>
      <c r="BA89" s="54">
        <v>300</v>
      </c>
      <c r="BB89" s="54">
        <v>11209</v>
      </c>
      <c r="BC89" s="58">
        <v>47</v>
      </c>
      <c r="BD89" s="59">
        <v>664</v>
      </c>
      <c r="BE89" s="60">
        <f t="shared" si="14"/>
        <v>0.30389016018306636</v>
      </c>
    </row>
    <row r="90" spans="1:57" s="38" customFormat="1" ht="12.75" x14ac:dyDescent="0.2">
      <c r="A90" s="3" t="s">
        <v>98</v>
      </c>
      <c r="B90" s="38" t="s">
        <v>255</v>
      </c>
      <c r="C90" s="3" t="s">
        <v>181</v>
      </c>
      <c r="D90" s="3" t="s">
        <v>8</v>
      </c>
      <c r="E90" s="39">
        <v>2875</v>
      </c>
      <c r="F90" s="40">
        <v>35</v>
      </c>
      <c r="G90" s="40">
        <v>828</v>
      </c>
      <c r="H90" s="42">
        <v>82</v>
      </c>
      <c r="I90" s="42">
        <v>13</v>
      </c>
      <c r="J90" s="42">
        <v>95</v>
      </c>
      <c r="K90" s="42">
        <v>10</v>
      </c>
      <c r="L90" s="42">
        <v>4</v>
      </c>
      <c r="M90" s="43">
        <v>3000</v>
      </c>
      <c r="N90" s="44">
        <v>1895</v>
      </c>
      <c r="O90" s="44">
        <v>2000</v>
      </c>
      <c r="P90" s="44">
        <v>2021</v>
      </c>
      <c r="Q90" s="45" t="s">
        <v>9</v>
      </c>
      <c r="R90" s="45" t="s">
        <v>5</v>
      </c>
      <c r="S90" s="46">
        <v>83504</v>
      </c>
      <c r="T90" s="47">
        <f t="shared" si="15"/>
        <v>29.04486956521739</v>
      </c>
      <c r="U90" s="46">
        <v>4872</v>
      </c>
      <c r="V90" s="46">
        <v>23519</v>
      </c>
      <c r="W90" s="46">
        <v>18645</v>
      </c>
      <c r="X90" s="46">
        <f t="shared" si="16"/>
        <v>47036</v>
      </c>
      <c r="Y90" s="46">
        <v>60696</v>
      </c>
      <c r="Z90" s="46">
        <v>172591</v>
      </c>
      <c r="AA90" s="49">
        <v>9198</v>
      </c>
      <c r="AB90" s="49">
        <v>108997</v>
      </c>
      <c r="AC90" s="50">
        <v>30796</v>
      </c>
      <c r="AD90" s="49">
        <v>162756</v>
      </c>
      <c r="AE90" s="52">
        <v>17014</v>
      </c>
      <c r="AF90" s="52">
        <v>2525</v>
      </c>
      <c r="AG90" s="53">
        <v>545</v>
      </c>
      <c r="AH90" s="53">
        <v>45</v>
      </c>
      <c r="AI90" s="52">
        <v>20129</v>
      </c>
      <c r="AJ90" s="52">
        <v>13158</v>
      </c>
      <c r="AK90" s="52">
        <v>10598</v>
      </c>
      <c r="AL90" s="53">
        <v>7</v>
      </c>
      <c r="AM90" s="53">
        <v>53</v>
      </c>
      <c r="AN90" s="54">
        <v>1130</v>
      </c>
      <c r="AO90" s="55">
        <f t="shared" si="20"/>
        <v>0.39304347826086955</v>
      </c>
      <c r="AP90" s="54">
        <v>9500</v>
      </c>
      <c r="AQ90" s="55">
        <f t="shared" si="17"/>
        <v>3.3043478260869565</v>
      </c>
      <c r="AR90" s="54">
        <v>2100</v>
      </c>
      <c r="AS90" s="54">
        <v>1909</v>
      </c>
      <c r="AT90" s="54">
        <v>2251</v>
      </c>
      <c r="AU90" s="54">
        <v>9805</v>
      </c>
      <c r="AV90" s="57">
        <v>315</v>
      </c>
      <c r="AW90" s="54">
        <v>11714</v>
      </c>
      <c r="AX90" s="55">
        <f t="shared" si="18"/>
        <v>4.0744347826086953</v>
      </c>
      <c r="AY90" s="55">
        <f t="shared" si="19"/>
        <v>1.2330526315789474</v>
      </c>
      <c r="AZ90" s="54">
        <v>840</v>
      </c>
      <c r="BA90" s="54">
        <v>12722</v>
      </c>
      <c r="BB90" s="54">
        <v>2040</v>
      </c>
      <c r="BC90" s="58">
        <v>75</v>
      </c>
      <c r="BD90" s="59">
        <v>1546</v>
      </c>
      <c r="BE90" s="60">
        <f t="shared" si="14"/>
        <v>0.53773913043478261</v>
      </c>
    </row>
    <row r="91" spans="1:57" s="38" customFormat="1" ht="12.75" x14ac:dyDescent="0.2">
      <c r="A91" s="3" t="s">
        <v>99</v>
      </c>
      <c r="B91" s="38" t="s">
        <v>256</v>
      </c>
      <c r="C91" s="3" t="s">
        <v>187</v>
      </c>
      <c r="D91" s="3" t="s">
        <v>8</v>
      </c>
      <c r="E91" s="39">
        <v>4466</v>
      </c>
      <c r="F91" s="40">
        <v>52</v>
      </c>
      <c r="G91" s="39">
        <v>2392</v>
      </c>
      <c r="H91" s="42">
        <v>80</v>
      </c>
      <c r="I91" s="42">
        <v>305</v>
      </c>
      <c r="J91" s="42">
        <v>385</v>
      </c>
      <c r="K91" s="42">
        <v>23.5</v>
      </c>
      <c r="L91" s="42">
        <v>10</v>
      </c>
      <c r="M91" s="43">
        <v>18400</v>
      </c>
      <c r="N91" s="44">
        <v>2014</v>
      </c>
      <c r="O91" s="44">
        <v>2014</v>
      </c>
      <c r="P91" s="44">
        <v>2023</v>
      </c>
      <c r="Q91" s="45" t="s">
        <v>5</v>
      </c>
      <c r="R91" s="45" t="s">
        <v>5</v>
      </c>
      <c r="S91" s="46">
        <v>243740</v>
      </c>
      <c r="T91" s="47">
        <f t="shared" si="15"/>
        <v>54.576802507836987</v>
      </c>
      <c r="U91" s="46">
        <v>300</v>
      </c>
      <c r="V91" s="46">
        <v>106849</v>
      </c>
      <c r="W91" s="46">
        <v>3000</v>
      </c>
      <c r="X91" s="46">
        <f t="shared" si="16"/>
        <v>110149</v>
      </c>
      <c r="Y91" s="46">
        <v>647467</v>
      </c>
      <c r="Z91" s="46">
        <v>998356</v>
      </c>
      <c r="AA91" s="49">
        <v>33000</v>
      </c>
      <c r="AB91" s="49">
        <v>657811</v>
      </c>
      <c r="AC91" s="50">
        <v>288131</v>
      </c>
      <c r="AD91" s="49">
        <v>998356</v>
      </c>
      <c r="AE91" s="52">
        <v>21027</v>
      </c>
      <c r="AF91" s="52">
        <v>2653</v>
      </c>
      <c r="AG91" s="52">
        <v>1520</v>
      </c>
      <c r="AH91" s="53">
        <v>45</v>
      </c>
      <c r="AI91" s="52">
        <v>25245</v>
      </c>
      <c r="AJ91" s="52">
        <v>14577</v>
      </c>
      <c r="AK91" s="52">
        <v>23021</v>
      </c>
      <c r="AL91" s="53">
        <v>0</v>
      </c>
      <c r="AM91" s="53">
        <v>55</v>
      </c>
      <c r="AN91" s="54">
        <v>3271</v>
      </c>
      <c r="AO91" s="55">
        <f t="shared" si="20"/>
        <v>0.73242274966412901</v>
      </c>
      <c r="AP91" s="54">
        <v>22338</v>
      </c>
      <c r="AQ91" s="55">
        <f t="shared" si="17"/>
        <v>5.0017913121361399</v>
      </c>
      <c r="AR91" s="54">
        <v>6894</v>
      </c>
      <c r="AS91" s="54">
        <v>5702</v>
      </c>
      <c r="AT91" s="54">
        <v>6391</v>
      </c>
      <c r="AU91" s="54">
        <v>25855</v>
      </c>
      <c r="AV91" s="57">
        <v>189</v>
      </c>
      <c r="AW91" s="54">
        <v>31557</v>
      </c>
      <c r="AX91" s="55">
        <f t="shared" si="18"/>
        <v>7.0660546350201523</v>
      </c>
      <c r="AY91" s="55">
        <f t="shared" si="19"/>
        <v>1.4127048079505775</v>
      </c>
      <c r="AZ91" s="54">
        <v>1454</v>
      </c>
      <c r="BA91" s="54">
        <v>11565</v>
      </c>
      <c r="BB91" s="54">
        <v>164250</v>
      </c>
      <c r="BC91" s="58">
        <v>380</v>
      </c>
      <c r="BD91" s="59">
        <v>5793</v>
      </c>
      <c r="BE91" s="60">
        <f t="shared" si="14"/>
        <v>1.2971339005821765</v>
      </c>
    </row>
    <row r="92" spans="1:57" s="38" customFormat="1" ht="12.75" x14ac:dyDescent="0.2">
      <c r="A92" s="3" t="s">
        <v>100</v>
      </c>
      <c r="B92" s="38" t="s">
        <v>257</v>
      </c>
      <c r="C92" s="3" t="s">
        <v>187</v>
      </c>
      <c r="D92" s="3" t="s">
        <v>8</v>
      </c>
      <c r="E92" s="39">
        <v>4602</v>
      </c>
      <c r="F92" s="40">
        <v>36</v>
      </c>
      <c r="G92" s="39">
        <v>1404</v>
      </c>
      <c r="H92" s="42">
        <v>56</v>
      </c>
      <c r="I92" s="42">
        <v>3</v>
      </c>
      <c r="J92" s="42">
        <v>59</v>
      </c>
      <c r="K92" s="42">
        <v>38</v>
      </c>
      <c r="L92" s="42">
        <v>3</v>
      </c>
      <c r="M92" s="43">
        <v>9520</v>
      </c>
      <c r="N92" s="44">
        <v>1996</v>
      </c>
      <c r="O92" s="44">
        <v>1996</v>
      </c>
      <c r="P92" s="44">
        <v>2016</v>
      </c>
      <c r="Q92" s="45" t="s">
        <v>5</v>
      </c>
      <c r="R92" s="45" t="s">
        <v>5</v>
      </c>
      <c r="S92" s="46">
        <v>36400</v>
      </c>
      <c r="T92" s="47">
        <f t="shared" si="15"/>
        <v>7.9096045197740112</v>
      </c>
      <c r="U92" s="46">
        <v>200</v>
      </c>
      <c r="V92" s="46">
        <v>6085</v>
      </c>
      <c r="W92" s="46">
        <v>3900</v>
      </c>
      <c r="X92" s="46">
        <f t="shared" si="16"/>
        <v>10185</v>
      </c>
      <c r="Y92" s="46">
        <v>87561</v>
      </c>
      <c r="Z92" s="46">
        <v>130246</v>
      </c>
      <c r="AA92" s="49">
        <v>16096</v>
      </c>
      <c r="AB92" s="49">
        <v>66319</v>
      </c>
      <c r="AC92" s="50">
        <v>41876</v>
      </c>
      <c r="AD92" s="49">
        <v>127071</v>
      </c>
      <c r="AE92" s="52">
        <v>30736</v>
      </c>
      <c r="AF92" s="52">
        <v>2352</v>
      </c>
      <c r="AG92" s="52">
        <v>1373</v>
      </c>
      <c r="AH92" s="53">
        <v>236</v>
      </c>
      <c r="AI92" s="52">
        <v>34697</v>
      </c>
      <c r="AJ92" s="52">
        <v>13158</v>
      </c>
      <c r="AK92" s="52">
        <v>10598</v>
      </c>
      <c r="AL92" s="53">
        <v>27</v>
      </c>
      <c r="AM92" s="53">
        <v>54</v>
      </c>
      <c r="AN92" s="54">
        <v>2087</v>
      </c>
      <c r="AO92" s="55">
        <f t="shared" si="20"/>
        <v>0.45349847892220774</v>
      </c>
      <c r="AP92" s="54">
        <v>5166</v>
      </c>
      <c r="AQ92" s="55">
        <f t="shared" si="17"/>
        <v>1.1225554106910038</v>
      </c>
      <c r="AR92" s="54">
        <v>190</v>
      </c>
      <c r="AS92" s="54">
        <v>2098</v>
      </c>
      <c r="AT92" s="54">
        <v>3568</v>
      </c>
      <c r="AU92" s="54">
        <v>10636</v>
      </c>
      <c r="AV92" s="57">
        <v>53</v>
      </c>
      <c r="AW92" s="54">
        <v>12734</v>
      </c>
      <c r="AX92" s="55">
        <f t="shared" si="18"/>
        <v>2.7670578009561062</v>
      </c>
      <c r="AY92" s="55">
        <f t="shared" si="19"/>
        <v>2.4649632210607821</v>
      </c>
      <c r="AZ92" s="54">
        <v>382</v>
      </c>
      <c r="BA92" s="54">
        <v>2260</v>
      </c>
      <c r="BB92" s="54"/>
      <c r="BC92" s="58">
        <v>36</v>
      </c>
      <c r="BD92" s="59">
        <v>297</v>
      </c>
      <c r="BE92" s="60">
        <f t="shared" si="14"/>
        <v>6.4537157757496744E-2</v>
      </c>
    </row>
    <row r="93" spans="1:57" s="38" customFormat="1" ht="12.75" x14ac:dyDescent="0.2">
      <c r="A93" s="3" t="s">
        <v>101</v>
      </c>
      <c r="B93" s="38" t="s">
        <v>258</v>
      </c>
      <c r="C93" s="3" t="s">
        <v>168</v>
      </c>
      <c r="D93" s="3" t="s">
        <v>4</v>
      </c>
      <c r="E93" s="39">
        <v>1214</v>
      </c>
      <c r="F93" s="40">
        <v>32</v>
      </c>
      <c r="G93" s="40">
        <v>280</v>
      </c>
      <c r="H93" s="42">
        <v>1</v>
      </c>
      <c r="I93" s="42">
        <v>0.1</v>
      </c>
      <c r="J93" s="42">
        <v>1.1000000000000001</v>
      </c>
      <c r="K93" s="42">
        <v>1</v>
      </c>
      <c r="L93" s="42">
        <v>1</v>
      </c>
      <c r="M93" s="44">
        <v>900</v>
      </c>
      <c r="N93" s="44">
        <v>1900</v>
      </c>
      <c r="O93" s="44">
        <v>2018</v>
      </c>
      <c r="P93" s="44">
        <v>2020</v>
      </c>
      <c r="Q93" s="45" t="s">
        <v>10</v>
      </c>
      <c r="R93" s="45" t="s">
        <v>9</v>
      </c>
      <c r="S93" s="46">
        <v>22152</v>
      </c>
      <c r="T93" s="47">
        <f t="shared" si="15"/>
        <v>18.247116968698517</v>
      </c>
      <c r="U93" s="46">
        <v>0</v>
      </c>
      <c r="V93" s="46">
        <v>590</v>
      </c>
      <c r="W93" s="46">
        <v>13128</v>
      </c>
      <c r="X93" s="46">
        <f t="shared" si="16"/>
        <v>13718</v>
      </c>
      <c r="Y93" s="46">
        <v>19128</v>
      </c>
      <c r="Z93" s="46">
        <v>41870</v>
      </c>
      <c r="AA93" s="49">
        <v>4407</v>
      </c>
      <c r="AB93" s="49">
        <v>21400</v>
      </c>
      <c r="AC93" s="50">
        <v>5310</v>
      </c>
      <c r="AD93" s="49">
        <v>32617</v>
      </c>
      <c r="AE93" s="52">
        <v>5300</v>
      </c>
      <c r="AF93" s="53">
        <v>52</v>
      </c>
      <c r="AG93" s="53">
        <v>13</v>
      </c>
      <c r="AH93" s="53">
        <v>10</v>
      </c>
      <c r="AI93" s="52">
        <v>5375</v>
      </c>
      <c r="AJ93" s="52">
        <v>13158</v>
      </c>
      <c r="AK93" s="52">
        <v>10598</v>
      </c>
      <c r="AL93" s="53">
        <v>6</v>
      </c>
      <c r="AM93" s="53">
        <v>52</v>
      </c>
      <c r="AN93" s="57">
        <v>760</v>
      </c>
      <c r="AO93" s="55">
        <f t="shared" si="20"/>
        <v>0.62602965403624378</v>
      </c>
      <c r="AP93" s="54">
        <v>1440</v>
      </c>
      <c r="AQ93" s="55">
        <f t="shared" si="17"/>
        <v>1.186161449752883</v>
      </c>
      <c r="AR93" s="54">
        <v>240</v>
      </c>
      <c r="AS93" s="54">
        <v>112</v>
      </c>
      <c r="AT93" s="54">
        <v>1454</v>
      </c>
      <c r="AU93" s="57">
        <v>0</v>
      </c>
      <c r="AV93" s="57">
        <v>2</v>
      </c>
      <c r="AW93" s="57">
        <v>112</v>
      </c>
      <c r="AX93" s="55">
        <f t="shared" si="18"/>
        <v>9.2257001647446463E-2</v>
      </c>
      <c r="AY93" s="55">
        <f t="shared" si="19"/>
        <v>7.7777777777777779E-2</v>
      </c>
      <c r="AZ93" s="54">
        <v>6</v>
      </c>
      <c r="BA93" s="54">
        <v>130</v>
      </c>
      <c r="BB93" s="54">
        <v>1200</v>
      </c>
      <c r="BC93" s="58">
        <v>48</v>
      </c>
      <c r="BD93" s="59">
        <v>792</v>
      </c>
      <c r="BE93" s="60">
        <f t="shared" si="14"/>
        <v>0.65238879736408562</v>
      </c>
    </row>
    <row r="94" spans="1:57" s="38" customFormat="1" ht="12.75" x14ac:dyDescent="0.2">
      <c r="A94" s="3" t="s">
        <v>102</v>
      </c>
      <c r="B94" s="38" t="s">
        <v>259</v>
      </c>
      <c r="C94" s="3" t="s">
        <v>184</v>
      </c>
      <c r="D94" s="3" t="s">
        <v>8</v>
      </c>
      <c r="E94" s="39">
        <v>1415</v>
      </c>
      <c r="F94" s="40">
        <v>32</v>
      </c>
      <c r="G94" s="40">
        <v>240</v>
      </c>
      <c r="H94" s="42">
        <v>7.5</v>
      </c>
      <c r="I94" s="42">
        <v>0</v>
      </c>
      <c r="J94" s="42">
        <v>7.5</v>
      </c>
      <c r="K94" s="42">
        <v>0</v>
      </c>
      <c r="L94" s="42">
        <v>1</v>
      </c>
      <c r="M94" s="45" t="s">
        <v>6</v>
      </c>
      <c r="N94" s="44">
        <v>1853</v>
      </c>
      <c r="O94" s="45" t="s">
        <v>6</v>
      </c>
      <c r="P94" s="45" t="s">
        <v>6</v>
      </c>
      <c r="Q94" s="45" t="s">
        <v>13</v>
      </c>
      <c r="R94" s="45" t="s">
        <v>13</v>
      </c>
      <c r="S94" s="46">
        <v>0</v>
      </c>
      <c r="T94" s="47">
        <f t="shared" si="15"/>
        <v>0</v>
      </c>
      <c r="U94" s="46">
        <v>0</v>
      </c>
      <c r="V94" s="46">
        <v>2000</v>
      </c>
      <c r="W94" s="46">
        <v>0</v>
      </c>
      <c r="X94" s="46">
        <f t="shared" si="16"/>
        <v>2000</v>
      </c>
      <c r="Y94" s="46">
        <v>8706</v>
      </c>
      <c r="Z94" s="46">
        <v>10706</v>
      </c>
      <c r="AA94" s="49">
        <v>927</v>
      </c>
      <c r="AB94" s="49">
        <v>7027</v>
      </c>
      <c r="AC94" s="50">
        <v>0</v>
      </c>
      <c r="AD94" s="49">
        <v>7954</v>
      </c>
      <c r="AE94" s="52">
        <v>6832</v>
      </c>
      <c r="AF94" s="53">
        <v>236</v>
      </c>
      <c r="AG94" s="53">
        <v>0</v>
      </c>
      <c r="AH94" s="53">
        <v>5</v>
      </c>
      <c r="AI94" s="52">
        <v>7073</v>
      </c>
      <c r="AJ94" s="52">
        <v>0</v>
      </c>
      <c r="AK94" s="52">
        <v>0</v>
      </c>
      <c r="AL94" s="53">
        <v>0</v>
      </c>
      <c r="AM94" s="53">
        <v>52</v>
      </c>
      <c r="AN94" s="57">
        <v>62</v>
      </c>
      <c r="AO94" s="55">
        <f t="shared" si="20"/>
        <v>4.3816254416961131E-2</v>
      </c>
      <c r="AP94" s="54">
        <v>1480</v>
      </c>
      <c r="AQ94" s="55">
        <f t="shared" si="17"/>
        <v>1.0459363957597174</v>
      </c>
      <c r="AR94" s="54">
        <v>94</v>
      </c>
      <c r="AS94" s="54">
        <v>0</v>
      </c>
      <c r="AT94" s="54">
        <v>165</v>
      </c>
      <c r="AU94" s="57">
        <v>389</v>
      </c>
      <c r="AV94" s="57">
        <v>83</v>
      </c>
      <c r="AW94" s="57">
        <v>389</v>
      </c>
      <c r="AX94" s="55">
        <f t="shared" si="18"/>
        <v>0.27491166077738516</v>
      </c>
      <c r="AY94" s="55">
        <f t="shared" si="19"/>
        <v>0.26283783783783782</v>
      </c>
      <c r="AZ94" s="54">
        <v>22</v>
      </c>
      <c r="BA94" s="54">
        <v>140</v>
      </c>
      <c r="BB94" s="54">
        <v>0</v>
      </c>
      <c r="BC94" s="58">
        <v>41</v>
      </c>
      <c r="BD94" s="59">
        <v>157</v>
      </c>
      <c r="BE94" s="60">
        <f t="shared" si="14"/>
        <v>0.11095406360424029</v>
      </c>
    </row>
    <row r="95" spans="1:57" s="38" customFormat="1" ht="12.75" x14ac:dyDescent="0.2">
      <c r="A95" s="3" t="s">
        <v>103</v>
      </c>
      <c r="B95" s="38" t="s">
        <v>260</v>
      </c>
      <c r="C95" s="3" t="s">
        <v>181</v>
      </c>
      <c r="D95" s="3" t="s">
        <v>4</v>
      </c>
      <c r="E95" s="40">
        <v>742</v>
      </c>
      <c r="F95" s="40">
        <v>52</v>
      </c>
      <c r="G95" s="40">
        <v>936</v>
      </c>
      <c r="H95" s="42">
        <v>26</v>
      </c>
      <c r="I95" s="42">
        <v>0</v>
      </c>
      <c r="J95" s="42">
        <v>26</v>
      </c>
      <c r="K95" s="42">
        <v>4</v>
      </c>
      <c r="L95" s="42">
        <v>2</v>
      </c>
      <c r="M95" s="44">
        <v>800</v>
      </c>
      <c r="N95" s="44">
        <v>1899</v>
      </c>
      <c r="O95" s="44">
        <v>1978</v>
      </c>
      <c r="P95" s="44">
        <v>2018</v>
      </c>
      <c r="Q95" s="45" t="s">
        <v>10</v>
      </c>
      <c r="R95" s="45" t="s">
        <v>10</v>
      </c>
      <c r="S95" s="46">
        <v>27772</v>
      </c>
      <c r="T95" s="47">
        <f t="shared" si="15"/>
        <v>37.428571428571431</v>
      </c>
      <c r="U95" s="46">
        <v>200</v>
      </c>
      <c r="V95" s="46">
        <v>2100</v>
      </c>
      <c r="W95" s="46">
        <v>5200</v>
      </c>
      <c r="X95" s="46">
        <f t="shared" si="16"/>
        <v>7500</v>
      </c>
      <c r="Y95" s="46">
        <v>17575</v>
      </c>
      <c r="Z95" s="46">
        <v>47647</v>
      </c>
      <c r="AA95" s="49">
        <v>3599</v>
      </c>
      <c r="AB95" s="49">
        <v>24784</v>
      </c>
      <c r="AC95" s="50">
        <v>8098</v>
      </c>
      <c r="AD95" s="49">
        <v>37005</v>
      </c>
      <c r="AE95" s="52">
        <v>6574</v>
      </c>
      <c r="AF95" s="53">
        <v>997</v>
      </c>
      <c r="AG95" s="53">
        <v>26</v>
      </c>
      <c r="AH95" s="53">
        <v>58</v>
      </c>
      <c r="AI95" s="52">
        <v>7655</v>
      </c>
      <c r="AJ95" s="52">
        <v>13757</v>
      </c>
      <c r="AK95" s="52">
        <v>12351</v>
      </c>
      <c r="AL95" s="53">
        <v>1</v>
      </c>
      <c r="AM95" s="53">
        <v>52</v>
      </c>
      <c r="AN95" s="57">
        <v>470</v>
      </c>
      <c r="AO95" s="55">
        <f t="shared" si="20"/>
        <v>0.63342318059299196</v>
      </c>
      <c r="AP95" s="54">
        <v>1908</v>
      </c>
      <c r="AQ95" s="55">
        <f t="shared" si="17"/>
        <v>2.5714285714285716</v>
      </c>
      <c r="AR95" s="54">
        <v>425</v>
      </c>
      <c r="AS95" s="54">
        <v>1231</v>
      </c>
      <c r="AT95" s="54">
        <v>2007</v>
      </c>
      <c r="AU95" s="54">
        <v>2431</v>
      </c>
      <c r="AV95" s="57">
        <v>68</v>
      </c>
      <c r="AW95" s="54">
        <v>3662</v>
      </c>
      <c r="AX95" s="55">
        <f t="shared" si="18"/>
        <v>4.9353099730458219</v>
      </c>
      <c r="AY95" s="55">
        <f t="shared" si="19"/>
        <v>1.9192872117400419</v>
      </c>
      <c r="AZ95" s="54">
        <v>110</v>
      </c>
      <c r="BA95" s="54">
        <v>200</v>
      </c>
      <c r="BB95" s="54">
        <v>684</v>
      </c>
      <c r="BC95" s="58">
        <v>44</v>
      </c>
      <c r="BD95" s="59">
        <v>442</v>
      </c>
      <c r="BE95" s="60">
        <f t="shared" si="14"/>
        <v>0.59568733153638809</v>
      </c>
    </row>
    <row r="96" spans="1:57" s="38" customFormat="1" ht="12.75" x14ac:dyDescent="0.2">
      <c r="A96" s="3" t="s">
        <v>104</v>
      </c>
      <c r="B96" s="38" t="s">
        <v>261</v>
      </c>
      <c r="C96" s="3" t="s">
        <v>201</v>
      </c>
      <c r="D96" s="3" t="s">
        <v>4</v>
      </c>
      <c r="E96" s="39">
        <v>10688</v>
      </c>
      <c r="F96" s="40">
        <v>52</v>
      </c>
      <c r="G96" s="39">
        <v>1960</v>
      </c>
      <c r="H96" s="42">
        <v>165</v>
      </c>
      <c r="I96" s="42">
        <v>0</v>
      </c>
      <c r="J96" s="42">
        <v>165</v>
      </c>
      <c r="K96" s="42">
        <v>6</v>
      </c>
      <c r="L96" s="42">
        <v>8</v>
      </c>
      <c r="M96" s="43">
        <v>11500</v>
      </c>
      <c r="N96" s="44">
        <v>1995</v>
      </c>
      <c r="O96" s="44">
        <v>2011</v>
      </c>
      <c r="P96" s="44">
        <v>2011</v>
      </c>
      <c r="Q96" s="45" t="s">
        <v>9</v>
      </c>
      <c r="R96" s="45" t="s">
        <v>9</v>
      </c>
      <c r="S96" s="46">
        <v>309385</v>
      </c>
      <c r="T96" s="47">
        <f t="shared" si="15"/>
        <v>28.946949850299401</v>
      </c>
      <c r="U96" s="46">
        <v>0</v>
      </c>
      <c r="V96" s="46">
        <v>16938</v>
      </c>
      <c r="W96" s="46">
        <v>0</v>
      </c>
      <c r="X96" s="46">
        <f t="shared" si="16"/>
        <v>16938</v>
      </c>
      <c r="Y96" s="46">
        <v>8449</v>
      </c>
      <c r="Z96" s="46">
        <v>334772</v>
      </c>
      <c r="AA96" s="49">
        <v>59133</v>
      </c>
      <c r="AB96" s="49">
        <v>161205</v>
      </c>
      <c r="AC96" s="50">
        <v>69656</v>
      </c>
      <c r="AD96" s="49">
        <v>291757</v>
      </c>
      <c r="AE96" s="52">
        <v>32120</v>
      </c>
      <c r="AF96" s="52">
        <v>3130</v>
      </c>
      <c r="AG96" s="52">
        <v>1917</v>
      </c>
      <c r="AH96" s="53">
        <v>14</v>
      </c>
      <c r="AI96" s="52">
        <v>37181</v>
      </c>
      <c r="AJ96" s="52">
        <v>13757</v>
      </c>
      <c r="AK96" s="52">
        <v>12351</v>
      </c>
      <c r="AL96" s="53">
        <v>192</v>
      </c>
      <c r="AM96" s="53">
        <v>53</v>
      </c>
      <c r="AN96" s="54">
        <v>1788</v>
      </c>
      <c r="AO96" s="55">
        <f t="shared" si="20"/>
        <v>0.16729041916167664</v>
      </c>
      <c r="AP96" s="54">
        <v>6901</v>
      </c>
      <c r="AQ96" s="55">
        <f t="shared" si="17"/>
        <v>0.64567739520958078</v>
      </c>
      <c r="AR96" s="54">
        <v>1725</v>
      </c>
      <c r="AS96" s="54">
        <v>8177</v>
      </c>
      <c r="AT96" s="54">
        <v>16691</v>
      </c>
      <c r="AU96" s="54">
        <v>13951</v>
      </c>
      <c r="AV96" s="57">
        <v>244</v>
      </c>
      <c r="AW96" s="54">
        <v>22128</v>
      </c>
      <c r="AX96" s="55">
        <f t="shared" si="18"/>
        <v>2.0703592814371259</v>
      </c>
      <c r="AY96" s="55">
        <f t="shared" si="19"/>
        <v>3.2064918127807562</v>
      </c>
      <c r="AZ96" s="54">
        <v>1035</v>
      </c>
      <c r="BA96" s="54">
        <v>1725</v>
      </c>
      <c r="BB96" s="54">
        <v>23277</v>
      </c>
      <c r="BC96" s="58">
        <v>94</v>
      </c>
      <c r="BD96" s="59">
        <v>815</v>
      </c>
      <c r="BE96" s="60">
        <f t="shared" si="14"/>
        <v>7.6253742514970066E-2</v>
      </c>
    </row>
    <row r="97" spans="1:57" s="38" customFormat="1" ht="12.75" x14ac:dyDescent="0.2">
      <c r="A97" s="3" t="s">
        <v>105</v>
      </c>
      <c r="B97" s="38" t="s">
        <v>262</v>
      </c>
      <c r="C97" s="3" t="s">
        <v>198</v>
      </c>
      <c r="D97" s="3" t="s">
        <v>8</v>
      </c>
      <c r="E97" s="39">
        <v>2287</v>
      </c>
      <c r="F97" s="40">
        <v>52</v>
      </c>
      <c r="G97" s="40">
        <v>952</v>
      </c>
      <c r="H97" s="42">
        <v>24</v>
      </c>
      <c r="I97" s="42">
        <v>0</v>
      </c>
      <c r="J97" s="42">
        <v>24</v>
      </c>
      <c r="K97" s="42">
        <v>25</v>
      </c>
      <c r="L97" s="42">
        <v>1</v>
      </c>
      <c r="M97" s="43">
        <v>4000</v>
      </c>
      <c r="N97" s="44">
        <v>1840</v>
      </c>
      <c r="O97" s="44">
        <v>1996</v>
      </c>
      <c r="P97" s="44">
        <v>2022</v>
      </c>
      <c r="Q97" s="45" t="s">
        <v>5</v>
      </c>
      <c r="R97" s="45" t="s">
        <v>5</v>
      </c>
      <c r="S97" s="46">
        <v>750</v>
      </c>
      <c r="T97" s="47">
        <f t="shared" si="15"/>
        <v>0.3279405334499344</v>
      </c>
      <c r="U97" s="46">
        <v>3752</v>
      </c>
      <c r="V97" s="46">
        <v>11707</v>
      </c>
      <c r="W97" s="46" t="s">
        <v>6</v>
      </c>
      <c r="X97" s="46">
        <f t="shared" si="16"/>
        <v>15459</v>
      </c>
      <c r="Y97" s="46">
        <v>92043</v>
      </c>
      <c r="Z97" s="46">
        <v>108252</v>
      </c>
      <c r="AA97" s="49">
        <v>5762</v>
      </c>
      <c r="AB97" s="49">
        <v>33386</v>
      </c>
      <c r="AC97" s="50">
        <v>64674</v>
      </c>
      <c r="AD97" s="49">
        <v>111409</v>
      </c>
      <c r="AE97" s="52">
        <v>13192</v>
      </c>
      <c r="AF97" s="52">
        <v>2117</v>
      </c>
      <c r="AG97" s="53">
        <v>433</v>
      </c>
      <c r="AH97" s="53">
        <v>22</v>
      </c>
      <c r="AI97" s="52">
        <v>15764</v>
      </c>
      <c r="AJ97" s="52">
        <v>820</v>
      </c>
      <c r="AK97" s="52">
        <v>10670</v>
      </c>
      <c r="AL97" s="53">
        <v>1</v>
      </c>
      <c r="AM97" s="53">
        <v>52</v>
      </c>
      <c r="AN97" s="54">
        <v>1165</v>
      </c>
      <c r="AO97" s="55">
        <f t="shared" si="20"/>
        <v>0.50940096195889817</v>
      </c>
      <c r="AP97" s="54">
        <v>3110</v>
      </c>
      <c r="AQ97" s="55">
        <f t="shared" si="17"/>
        <v>1.359860078705728</v>
      </c>
      <c r="AR97" s="54">
        <v>948</v>
      </c>
      <c r="AS97" s="54">
        <v>919</v>
      </c>
      <c r="AT97" s="54">
        <v>1311</v>
      </c>
      <c r="AU97" s="54">
        <v>4800</v>
      </c>
      <c r="AV97" s="57">
        <v>269</v>
      </c>
      <c r="AW97" s="54">
        <v>5719</v>
      </c>
      <c r="AX97" s="55">
        <f t="shared" si="18"/>
        <v>2.5006558810669</v>
      </c>
      <c r="AY97" s="55">
        <f t="shared" si="19"/>
        <v>1.8389067524115756</v>
      </c>
      <c r="AZ97" s="54">
        <v>200</v>
      </c>
      <c r="BA97" s="54">
        <v>200</v>
      </c>
      <c r="BB97" s="54">
        <v>200</v>
      </c>
      <c r="BC97" s="58">
        <v>47</v>
      </c>
      <c r="BD97" s="59">
        <v>1056</v>
      </c>
      <c r="BE97" s="60">
        <f t="shared" ref="BE97:BE128" si="21">BD97/E97</f>
        <v>0.46174027109750765</v>
      </c>
    </row>
    <row r="98" spans="1:57" s="38" customFormat="1" ht="12.75" x14ac:dyDescent="0.2">
      <c r="A98" s="3" t="s">
        <v>106</v>
      </c>
      <c r="B98" s="38" t="s">
        <v>263</v>
      </c>
      <c r="C98" s="3" t="s">
        <v>176</v>
      </c>
      <c r="D98" s="3" t="s">
        <v>4</v>
      </c>
      <c r="E98" s="39">
        <v>1604</v>
      </c>
      <c r="F98" s="40">
        <v>52</v>
      </c>
      <c r="G98" s="40">
        <v>560</v>
      </c>
      <c r="H98" s="42">
        <v>26</v>
      </c>
      <c r="I98" s="42">
        <v>0</v>
      </c>
      <c r="J98" s="42">
        <v>26</v>
      </c>
      <c r="K98" s="42">
        <v>0</v>
      </c>
      <c r="L98" s="42">
        <v>2</v>
      </c>
      <c r="M98" s="43">
        <v>1700</v>
      </c>
      <c r="N98" s="44">
        <v>1835</v>
      </c>
      <c r="O98" s="44">
        <v>2005</v>
      </c>
      <c r="P98" s="44">
        <v>2012</v>
      </c>
      <c r="Q98" s="45" t="s">
        <v>5</v>
      </c>
      <c r="R98" s="45" t="s">
        <v>10</v>
      </c>
      <c r="S98" s="46">
        <v>31829</v>
      </c>
      <c r="T98" s="47">
        <f t="shared" si="15"/>
        <v>19.843516209476309</v>
      </c>
      <c r="U98" s="46">
        <v>720</v>
      </c>
      <c r="V98" s="46">
        <v>0</v>
      </c>
      <c r="W98" s="46">
        <v>5500</v>
      </c>
      <c r="X98" s="46">
        <f t="shared" si="16"/>
        <v>6220</v>
      </c>
      <c r="Y98" s="46">
        <v>5500</v>
      </c>
      <c r="Z98" s="46">
        <v>38049</v>
      </c>
      <c r="AA98" s="49">
        <v>3242</v>
      </c>
      <c r="AB98" s="49">
        <v>22182</v>
      </c>
      <c r="AC98" s="50">
        <v>7061</v>
      </c>
      <c r="AD98" s="49">
        <v>33530</v>
      </c>
      <c r="AE98" s="52">
        <v>4609</v>
      </c>
      <c r="AF98" s="53">
        <v>465</v>
      </c>
      <c r="AG98" s="53">
        <v>369</v>
      </c>
      <c r="AH98" s="53">
        <v>8</v>
      </c>
      <c r="AI98" s="52">
        <v>5451</v>
      </c>
      <c r="AJ98" s="52">
        <v>13158</v>
      </c>
      <c r="AK98" s="52">
        <v>10598</v>
      </c>
      <c r="AL98" s="53">
        <v>0</v>
      </c>
      <c r="AM98" s="53">
        <v>53</v>
      </c>
      <c r="AN98" s="57">
        <v>486</v>
      </c>
      <c r="AO98" s="55">
        <f t="shared" si="20"/>
        <v>0.3029925187032419</v>
      </c>
      <c r="AP98" s="57">
        <v>840</v>
      </c>
      <c r="AQ98" s="55">
        <f t="shared" si="17"/>
        <v>0.52369077306733169</v>
      </c>
      <c r="AR98" s="54">
        <v>583</v>
      </c>
      <c r="AS98" s="54">
        <v>1468</v>
      </c>
      <c r="AT98" s="54">
        <v>2328</v>
      </c>
      <c r="AU98" s="54">
        <v>2930</v>
      </c>
      <c r="AV98" s="57">
        <v>0</v>
      </c>
      <c r="AW98" s="54">
        <v>4398</v>
      </c>
      <c r="AX98" s="55">
        <f t="shared" si="18"/>
        <v>2.7418952618453867</v>
      </c>
      <c r="AY98" s="55">
        <f t="shared" si="19"/>
        <v>5.2357142857142858</v>
      </c>
      <c r="AZ98" s="54">
        <v>18</v>
      </c>
      <c r="BA98" s="54"/>
      <c r="BB98" s="54">
        <v>1705</v>
      </c>
      <c r="BC98" s="58">
        <v>62</v>
      </c>
      <c r="BD98" s="59">
        <v>1261</v>
      </c>
      <c r="BE98" s="60">
        <f t="shared" si="21"/>
        <v>0.78615960099750626</v>
      </c>
    </row>
    <row r="99" spans="1:57" s="38" customFormat="1" ht="12.75" x14ac:dyDescent="0.2">
      <c r="A99" s="3" t="s">
        <v>107</v>
      </c>
      <c r="B99" s="38" t="s">
        <v>264</v>
      </c>
      <c r="C99" s="3" t="s">
        <v>169</v>
      </c>
      <c r="D99" s="3" t="s">
        <v>8</v>
      </c>
      <c r="E99" s="39">
        <v>1223</v>
      </c>
      <c r="F99" s="40">
        <v>28</v>
      </c>
      <c r="G99" s="40">
        <v>560</v>
      </c>
      <c r="H99" s="42">
        <v>28</v>
      </c>
      <c r="I99" s="42">
        <v>0</v>
      </c>
      <c r="J99" s="42">
        <v>28</v>
      </c>
      <c r="K99" s="42">
        <v>4</v>
      </c>
      <c r="L99" s="42">
        <v>1</v>
      </c>
      <c r="M99" s="43">
        <v>2260</v>
      </c>
      <c r="N99" s="44">
        <v>1927</v>
      </c>
      <c r="O99" s="44">
        <v>1991</v>
      </c>
      <c r="P99" s="44">
        <v>2021</v>
      </c>
      <c r="Q99" s="45" t="s">
        <v>10</v>
      </c>
      <c r="R99" s="45" t="s">
        <v>5</v>
      </c>
      <c r="S99" s="46">
        <v>34000</v>
      </c>
      <c r="T99" s="47">
        <f t="shared" si="15"/>
        <v>27.800490596892885</v>
      </c>
      <c r="U99" s="46">
        <v>200</v>
      </c>
      <c r="V99" s="46">
        <v>2520</v>
      </c>
      <c r="W99" s="46">
        <v>4500</v>
      </c>
      <c r="X99" s="46">
        <f t="shared" si="16"/>
        <v>7220</v>
      </c>
      <c r="Y99" s="46">
        <v>33099</v>
      </c>
      <c r="Z99" s="46">
        <v>69819</v>
      </c>
      <c r="AA99" s="49">
        <v>6600</v>
      </c>
      <c r="AB99" s="49">
        <v>31676</v>
      </c>
      <c r="AC99" s="50">
        <v>22948</v>
      </c>
      <c r="AD99" s="49">
        <v>61882</v>
      </c>
      <c r="AE99" s="52">
        <v>9897</v>
      </c>
      <c r="AF99" s="53">
        <v>978</v>
      </c>
      <c r="AG99" s="53">
        <v>544</v>
      </c>
      <c r="AH99" s="53">
        <v>1</v>
      </c>
      <c r="AI99" s="52">
        <v>11420</v>
      </c>
      <c r="AJ99" s="52">
        <v>13158</v>
      </c>
      <c r="AK99" s="52">
        <v>10598</v>
      </c>
      <c r="AL99" s="53">
        <v>13</v>
      </c>
      <c r="AM99" s="53">
        <v>53</v>
      </c>
      <c r="AN99" s="57">
        <v>409</v>
      </c>
      <c r="AO99" s="55">
        <f t="shared" si="20"/>
        <v>0.33442354865085855</v>
      </c>
      <c r="AP99" s="57">
        <v>980</v>
      </c>
      <c r="AQ99" s="55">
        <f t="shared" si="17"/>
        <v>0.80130825838103026</v>
      </c>
      <c r="AR99" s="54"/>
      <c r="AS99" s="54">
        <v>889</v>
      </c>
      <c r="AT99" s="54">
        <v>1053</v>
      </c>
      <c r="AU99" s="54">
        <v>5188</v>
      </c>
      <c r="AV99" s="57">
        <v>0</v>
      </c>
      <c r="AW99" s="54">
        <v>6077</v>
      </c>
      <c r="AX99" s="55">
        <f t="shared" si="18"/>
        <v>4.9689288634505315</v>
      </c>
      <c r="AY99" s="55">
        <f t="shared" si="19"/>
        <v>6.2010204081632656</v>
      </c>
      <c r="AZ99" s="54">
        <v>260</v>
      </c>
      <c r="BA99" s="54"/>
      <c r="BB99" s="54">
        <v>4109</v>
      </c>
      <c r="BC99" s="58">
        <v>11</v>
      </c>
      <c r="BD99" s="59">
        <v>196</v>
      </c>
      <c r="BE99" s="60">
        <f t="shared" si="21"/>
        <v>0.16026165167620604</v>
      </c>
    </row>
    <row r="100" spans="1:57" s="38" customFormat="1" ht="12.75" x14ac:dyDescent="0.2">
      <c r="A100" s="3" t="s">
        <v>108</v>
      </c>
      <c r="B100" s="38" t="s">
        <v>265</v>
      </c>
      <c r="C100" s="3" t="s">
        <v>226</v>
      </c>
      <c r="D100" s="3" t="s">
        <v>8</v>
      </c>
      <c r="E100" s="39">
        <v>6495</v>
      </c>
      <c r="F100" s="40">
        <v>52</v>
      </c>
      <c r="G100" s="39">
        <v>2496</v>
      </c>
      <c r="H100" s="42">
        <v>195</v>
      </c>
      <c r="I100" s="42">
        <v>0</v>
      </c>
      <c r="J100" s="42">
        <v>195</v>
      </c>
      <c r="K100" s="42">
        <v>29</v>
      </c>
      <c r="L100" s="42">
        <v>6</v>
      </c>
      <c r="M100" s="43">
        <v>9430</v>
      </c>
      <c r="N100" s="44">
        <v>1913</v>
      </c>
      <c r="O100" s="44">
        <v>2013</v>
      </c>
      <c r="P100" s="44">
        <v>2013</v>
      </c>
      <c r="Q100" s="45" t="s">
        <v>13</v>
      </c>
      <c r="R100" s="45" t="s">
        <v>13</v>
      </c>
      <c r="S100" s="46">
        <v>187019</v>
      </c>
      <c r="T100" s="47">
        <f t="shared" si="15"/>
        <v>28.794303310238647</v>
      </c>
      <c r="U100" s="46">
        <v>9565</v>
      </c>
      <c r="V100" s="46">
        <v>0</v>
      </c>
      <c r="W100" s="46">
        <v>1900</v>
      </c>
      <c r="X100" s="46">
        <f t="shared" si="16"/>
        <v>11465</v>
      </c>
      <c r="Y100" s="46">
        <v>20108</v>
      </c>
      <c r="Z100" s="46">
        <v>216692</v>
      </c>
      <c r="AA100" s="49">
        <v>19729</v>
      </c>
      <c r="AB100" s="49">
        <v>203446</v>
      </c>
      <c r="AC100" s="50">
        <v>48711</v>
      </c>
      <c r="AD100" s="49">
        <v>281240</v>
      </c>
      <c r="AE100" s="52">
        <v>22918</v>
      </c>
      <c r="AF100" s="52">
        <v>1488</v>
      </c>
      <c r="AG100" s="52">
        <v>1389</v>
      </c>
      <c r="AH100" s="53">
        <v>21</v>
      </c>
      <c r="AI100" s="52">
        <v>25816</v>
      </c>
      <c r="AJ100" s="52">
        <v>13757</v>
      </c>
      <c r="AK100" s="52">
        <v>12351</v>
      </c>
      <c r="AL100" s="53">
        <v>15</v>
      </c>
      <c r="AM100" s="53">
        <v>52</v>
      </c>
      <c r="AN100" s="54">
        <v>4012</v>
      </c>
      <c r="AO100" s="55">
        <f t="shared" si="20"/>
        <v>0.61770592763664356</v>
      </c>
      <c r="AP100" s="54">
        <v>28058</v>
      </c>
      <c r="AQ100" s="55">
        <f t="shared" si="17"/>
        <v>4.3199384141647421</v>
      </c>
      <c r="AR100" s="54">
        <v>7000</v>
      </c>
      <c r="AS100" s="54">
        <v>6604</v>
      </c>
      <c r="AT100" s="54">
        <v>7686</v>
      </c>
      <c r="AU100" s="54">
        <v>29307</v>
      </c>
      <c r="AV100" s="57">
        <v>35</v>
      </c>
      <c r="AW100" s="54">
        <v>35911</v>
      </c>
      <c r="AX100" s="55">
        <f t="shared" si="18"/>
        <v>5.5290223248652808</v>
      </c>
      <c r="AY100" s="55">
        <f t="shared" si="19"/>
        <v>1.2798845249126809</v>
      </c>
      <c r="AZ100" s="54">
        <v>2889</v>
      </c>
      <c r="BA100" s="54">
        <v>16990</v>
      </c>
      <c r="BB100" s="54">
        <v>6896</v>
      </c>
      <c r="BC100" s="58">
        <v>549</v>
      </c>
      <c r="BD100" s="59">
        <v>5141</v>
      </c>
      <c r="BE100" s="60">
        <f t="shared" si="21"/>
        <v>0.79153194765204005</v>
      </c>
    </row>
    <row r="101" spans="1:57" s="38" customFormat="1" ht="12.75" x14ac:dyDescent="0.2">
      <c r="A101" s="3" t="s">
        <v>109</v>
      </c>
      <c r="B101" s="38" t="s">
        <v>266</v>
      </c>
      <c r="C101" s="3" t="s">
        <v>191</v>
      </c>
      <c r="D101" s="3" t="s">
        <v>8</v>
      </c>
      <c r="E101" s="39">
        <v>1819</v>
      </c>
      <c r="F101" s="40">
        <v>52</v>
      </c>
      <c r="G101" s="39">
        <v>1196</v>
      </c>
      <c r="H101" s="42">
        <v>30</v>
      </c>
      <c r="I101" s="42">
        <v>0</v>
      </c>
      <c r="J101" s="42">
        <v>30</v>
      </c>
      <c r="K101" s="42">
        <v>2</v>
      </c>
      <c r="L101" s="42">
        <v>1</v>
      </c>
      <c r="M101" s="44">
        <v>977</v>
      </c>
      <c r="N101" s="44">
        <v>2009</v>
      </c>
      <c r="O101" s="45" t="s">
        <v>6</v>
      </c>
      <c r="P101" s="45" t="s">
        <v>6</v>
      </c>
      <c r="Q101" s="45" t="s">
        <v>10</v>
      </c>
      <c r="R101" s="45" t="s">
        <v>5</v>
      </c>
      <c r="S101" s="46">
        <v>53312</v>
      </c>
      <c r="T101" s="47">
        <f t="shared" ref="T101:T132" si="22">S101/E101</f>
        <v>29.308411214953271</v>
      </c>
      <c r="U101" s="46">
        <v>300</v>
      </c>
      <c r="V101" s="46">
        <v>4023</v>
      </c>
      <c r="W101" s="46">
        <v>0</v>
      </c>
      <c r="X101" s="46">
        <f t="shared" ref="X101:X132" si="23">SUM(U101:W101)</f>
        <v>4323</v>
      </c>
      <c r="Y101" s="46">
        <v>1787</v>
      </c>
      <c r="Z101" s="46">
        <v>59422</v>
      </c>
      <c r="AA101" s="49">
        <v>4770</v>
      </c>
      <c r="AB101" s="49">
        <v>40649</v>
      </c>
      <c r="AC101" s="50">
        <v>8023</v>
      </c>
      <c r="AD101" s="49">
        <v>55161</v>
      </c>
      <c r="AE101" s="52">
        <v>10192</v>
      </c>
      <c r="AF101" s="53">
        <v>977</v>
      </c>
      <c r="AG101" s="53">
        <v>537</v>
      </c>
      <c r="AH101" s="53">
        <v>41</v>
      </c>
      <c r="AI101" s="52">
        <v>11747</v>
      </c>
      <c r="AJ101" s="52">
        <v>17687</v>
      </c>
      <c r="AK101" s="52">
        <v>15352</v>
      </c>
      <c r="AL101" s="53">
        <v>0</v>
      </c>
      <c r="AM101" s="53">
        <v>53</v>
      </c>
      <c r="AN101" s="57">
        <v>572</v>
      </c>
      <c r="AO101" s="55">
        <f t="shared" si="20"/>
        <v>0.31445849367784495</v>
      </c>
      <c r="AP101" s="54">
        <v>1989</v>
      </c>
      <c r="AQ101" s="55">
        <f t="shared" si="17"/>
        <v>1.0934579439252337</v>
      </c>
      <c r="AR101" s="54">
        <v>416</v>
      </c>
      <c r="AS101" s="54">
        <v>1312</v>
      </c>
      <c r="AT101" s="54">
        <v>1636</v>
      </c>
      <c r="AU101" s="54">
        <v>3613</v>
      </c>
      <c r="AV101" s="57">
        <v>53</v>
      </c>
      <c r="AW101" s="54">
        <v>4925</v>
      </c>
      <c r="AX101" s="55">
        <f t="shared" si="18"/>
        <v>2.7075316107751513</v>
      </c>
      <c r="AY101" s="55">
        <f t="shared" si="19"/>
        <v>2.4761186525892409</v>
      </c>
      <c r="AZ101" s="54">
        <v>19</v>
      </c>
      <c r="BA101" s="54">
        <v>520</v>
      </c>
      <c r="BB101" s="54">
        <v>3000</v>
      </c>
      <c r="BC101" s="58">
        <v>35</v>
      </c>
      <c r="BD101" s="59">
        <v>381</v>
      </c>
      <c r="BE101" s="60">
        <f t="shared" si="21"/>
        <v>0.20945574491478836</v>
      </c>
    </row>
    <row r="102" spans="1:57" s="38" customFormat="1" ht="12.75" x14ac:dyDescent="0.2">
      <c r="A102" s="3" t="s">
        <v>110</v>
      </c>
      <c r="B102" s="38" t="s">
        <v>267</v>
      </c>
      <c r="C102" s="3" t="s">
        <v>168</v>
      </c>
      <c r="D102" s="3" t="s">
        <v>8</v>
      </c>
      <c r="E102" s="39">
        <v>3011</v>
      </c>
      <c r="F102" s="40">
        <v>52</v>
      </c>
      <c r="G102" s="39">
        <v>2416</v>
      </c>
      <c r="H102" s="42">
        <v>213</v>
      </c>
      <c r="I102" s="42">
        <v>54</v>
      </c>
      <c r="J102" s="42">
        <v>267</v>
      </c>
      <c r="K102" s="42">
        <v>88</v>
      </c>
      <c r="L102" s="42">
        <v>11</v>
      </c>
      <c r="M102" s="43">
        <v>15000</v>
      </c>
      <c r="N102" s="44">
        <v>1884</v>
      </c>
      <c r="O102" s="44">
        <v>2000</v>
      </c>
      <c r="P102" s="44">
        <v>2000</v>
      </c>
      <c r="Q102" s="45" t="s">
        <v>9</v>
      </c>
      <c r="R102" s="45" t="s">
        <v>5</v>
      </c>
      <c r="S102" s="46">
        <v>209170</v>
      </c>
      <c r="T102" s="47">
        <f t="shared" si="22"/>
        <v>69.468615078047165</v>
      </c>
      <c r="U102" s="46">
        <v>15691</v>
      </c>
      <c r="V102" s="46">
        <v>0</v>
      </c>
      <c r="W102" s="46">
        <v>1624</v>
      </c>
      <c r="X102" s="46">
        <f t="shared" si="23"/>
        <v>17315</v>
      </c>
      <c r="Y102" s="46">
        <v>241918</v>
      </c>
      <c r="Z102" s="46">
        <v>466779</v>
      </c>
      <c r="AA102" s="49">
        <v>30526</v>
      </c>
      <c r="AB102" s="49">
        <v>390099</v>
      </c>
      <c r="AC102" s="50">
        <v>201682</v>
      </c>
      <c r="AD102" s="49">
        <v>625443</v>
      </c>
      <c r="AE102" s="52">
        <v>41823</v>
      </c>
      <c r="AF102" s="52">
        <v>2792</v>
      </c>
      <c r="AG102" s="52">
        <v>2380</v>
      </c>
      <c r="AH102" s="53">
        <v>7</v>
      </c>
      <c r="AI102" s="52">
        <v>47002</v>
      </c>
      <c r="AJ102" s="52">
        <v>13757</v>
      </c>
      <c r="AK102" s="52">
        <v>12351</v>
      </c>
      <c r="AL102" s="53">
        <v>48</v>
      </c>
      <c r="AM102" s="53">
        <v>54</v>
      </c>
      <c r="AN102" s="54">
        <v>2736</v>
      </c>
      <c r="AO102" s="55">
        <f t="shared" si="20"/>
        <v>0.9086682165393557</v>
      </c>
      <c r="AP102" s="54">
        <v>42000</v>
      </c>
      <c r="AQ102" s="55">
        <f t="shared" si="17"/>
        <v>13.948854201262039</v>
      </c>
      <c r="AR102" s="54">
        <v>3193</v>
      </c>
      <c r="AS102" s="54">
        <v>3879</v>
      </c>
      <c r="AT102" s="54">
        <v>4414</v>
      </c>
      <c r="AU102" s="54">
        <v>32832</v>
      </c>
      <c r="AV102" s="57">
        <v>4</v>
      </c>
      <c r="AW102" s="54">
        <v>36711</v>
      </c>
      <c r="AX102" s="55">
        <f t="shared" si="18"/>
        <v>12.192294918631683</v>
      </c>
      <c r="AY102" s="55">
        <f t="shared" si="19"/>
        <v>0.87407142857142861</v>
      </c>
      <c r="AZ102" s="54">
        <v>2028</v>
      </c>
      <c r="BA102" s="54">
        <v>6300</v>
      </c>
      <c r="BB102" s="54">
        <v>82356</v>
      </c>
      <c r="BC102" s="58">
        <v>523</v>
      </c>
      <c r="BD102" s="59">
        <v>5556</v>
      </c>
      <c r="BE102" s="60">
        <f t="shared" si="21"/>
        <v>1.8452341414812354</v>
      </c>
    </row>
    <row r="103" spans="1:57" s="38" customFormat="1" ht="12.75" x14ac:dyDescent="0.2">
      <c r="A103" s="3" t="s">
        <v>111</v>
      </c>
      <c r="B103" s="38" t="s">
        <v>268</v>
      </c>
      <c r="C103" s="3" t="s">
        <v>173</v>
      </c>
      <c r="D103" s="3" t="s">
        <v>4</v>
      </c>
      <c r="E103" s="39">
        <v>1211</v>
      </c>
      <c r="F103" s="40">
        <v>52</v>
      </c>
      <c r="G103" s="39">
        <v>1248</v>
      </c>
      <c r="H103" s="42">
        <v>24</v>
      </c>
      <c r="I103" s="42">
        <v>3</v>
      </c>
      <c r="J103" s="42">
        <v>27</v>
      </c>
      <c r="K103" s="42">
        <v>15</v>
      </c>
      <c r="L103" s="42">
        <v>2</v>
      </c>
      <c r="M103" s="43">
        <v>1250</v>
      </c>
      <c r="N103" s="44">
        <v>1907</v>
      </c>
      <c r="O103" s="44">
        <v>1979</v>
      </c>
      <c r="P103" s="44">
        <v>2016</v>
      </c>
      <c r="Q103" s="45" t="s">
        <v>10</v>
      </c>
      <c r="R103" s="45" t="s">
        <v>9</v>
      </c>
      <c r="S103" s="46">
        <v>45716</v>
      </c>
      <c r="T103" s="47">
        <f t="shared" si="22"/>
        <v>37.750619322873661</v>
      </c>
      <c r="U103" s="46">
        <v>837</v>
      </c>
      <c r="V103" s="46">
        <v>2500</v>
      </c>
      <c r="W103" s="46">
        <v>2000</v>
      </c>
      <c r="X103" s="46">
        <f t="shared" si="23"/>
        <v>5337</v>
      </c>
      <c r="Y103" s="46">
        <v>10637</v>
      </c>
      <c r="Z103" s="46">
        <v>59690</v>
      </c>
      <c r="AA103" s="49">
        <v>5208</v>
      </c>
      <c r="AB103" s="49">
        <v>37226</v>
      </c>
      <c r="AC103" s="50">
        <v>13930</v>
      </c>
      <c r="AD103" s="49">
        <v>61026</v>
      </c>
      <c r="AE103" s="52">
        <v>6220</v>
      </c>
      <c r="AF103" s="53">
        <v>915</v>
      </c>
      <c r="AG103" s="53">
        <v>208</v>
      </c>
      <c r="AH103" s="53">
        <v>38</v>
      </c>
      <c r="AI103" s="52">
        <v>7381</v>
      </c>
      <c r="AJ103" s="52">
        <v>13757</v>
      </c>
      <c r="AK103" s="52">
        <v>10598</v>
      </c>
      <c r="AL103" s="53">
        <v>5</v>
      </c>
      <c r="AM103" s="53">
        <v>52</v>
      </c>
      <c r="AN103" s="57">
        <v>553</v>
      </c>
      <c r="AO103" s="55">
        <f t="shared" si="20"/>
        <v>0.45664739884393063</v>
      </c>
      <c r="AP103" s="54">
        <v>3961</v>
      </c>
      <c r="AQ103" s="55">
        <f t="shared" si="17"/>
        <v>3.2708505367464906</v>
      </c>
      <c r="AR103" s="54">
        <v>1898</v>
      </c>
      <c r="AS103" s="54">
        <v>1093</v>
      </c>
      <c r="AT103" s="54">
        <v>1279</v>
      </c>
      <c r="AU103" s="54">
        <v>3562</v>
      </c>
      <c r="AV103" s="57">
        <v>26</v>
      </c>
      <c r="AW103" s="54">
        <v>4655</v>
      </c>
      <c r="AX103" s="55">
        <f t="shared" si="18"/>
        <v>3.8439306358381504</v>
      </c>
      <c r="AY103" s="55">
        <f t="shared" si="19"/>
        <v>1.1752082807371875</v>
      </c>
      <c r="AZ103" s="54">
        <v>44</v>
      </c>
      <c r="BA103" s="54">
        <v>45</v>
      </c>
      <c r="BB103" s="54">
        <v>926</v>
      </c>
      <c r="BC103" s="58">
        <v>148</v>
      </c>
      <c r="BD103" s="59">
        <v>570</v>
      </c>
      <c r="BE103" s="60">
        <f t="shared" si="21"/>
        <v>0.47068538398018167</v>
      </c>
    </row>
    <row r="104" spans="1:57" s="38" customFormat="1" ht="12.75" x14ac:dyDescent="0.2">
      <c r="A104" s="3" t="s">
        <v>112</v>
      </c>
      <c r="B104" s="38" t="s">
        <v>269</v>
      </c>
      <c r="C104" s="3" t="s">
        <v>168</v>
      </c>
      <c r="D104" s="3" t="s">
        <v>8</v>
      </c>
      <c r="E104" s="39">
        <v>3584</v>
      </c>
      <c r="F104" s="40">
        <v>52</v>
      </c>
      <c r="G104" s="39">
        <v>1796</v>
      </c>
      <c r="H104" s="42">
        <v>182.5</v>
      </c>
      <c r="I104" s="42">
        <v>0</v>
      </c>
      <c r="J104" s="42">
        <v>182.5</v>
      </c>
      <c r="K104" s="42">
        <v>29</v>
      </c>
      <c r="L104" s="42">
        <v>7</v>
      </c>
      <c r="M104" s="43">
        <v>7812</v>
      </c>
      <c r="N104" s="44">
        <v>1901</v>
      </c>
      <c r="O104" s="44">
        <v>1999</v>
      </c>
      <c r="P104" s="44">
        <v>1999</v>
      </c>
      <c r="Q104" s="45" t="s">
        <v>5</v>
      </c>
      <c r="R104" s="45" t="s">
        <v>9</v>
      </c>
      <c r="S104" s="46">
        <v>288660</v>
      </c>
      <c r="T104" s="47">
        <f t="shared" si="22"/>
        <v>80.541294642857139</v>
      </c>
      <c r="U104" s="46">
        <v>300</v>
      </c>
      <c r="V104" s="46">
        <v>7646</v>
      </c>
      <c r="W104" s="46">
        <v>1932</v>
      </c>
      <c r="X104" s="46">
        <f t="shared" si="23"/>
        <v>9878</v>
      </c>
      <c r="Y104" s="46">
        <v>126145</v>
      </c>
      <c r="Z104" s="46">
        <v>422751</v>
      </c>
      <c r="AA104" s="49">
        <v>18294</v>
      </c>
      <c r="AB104" s="49">
        <v>280956</v>
      </c>
      <c r="AC104" s="50">
        <v>80504</v>
      </c>
      <c r="AD104" s="49">
        <v>380690</v>
      </c>
      <c r="AE104" s="52">
        <v>22705</v>
      </c>
      <c r="AF104" s="52">
        <v>1545</v>
      </c>
      <c r="AG104" s="52">
        <v>1267</v>
      </c>
      <c r="AH104" s="53">
        <v>389</v>
      </c>
      <c r="AI104" s="52">
        <v>25906</v>
      </c>
      <c r="AJ104" s="52">
        <v>17706</v>
      </c>
      <c r="AK104" s="52">
        <v>15380</v>
      </c>
      <c r="AL104" s="53">
        <v>13</v>
      </c>
      <c r="AM104" s="53">
        <v>56</v>
      </c>
      <c r="AN104" s="54">
        <v>2181</v>
      </c>
      <c r="AO104" s="55">
        <f t="shared" si="20"/>
        <v>0.6085379464285714</v>
      </c>
      <c r="AP104" s="54">
        <v>22207</v>
      </c>
      <c r="AQ104" s="55">
        <f t="shared" si="17"/>
        <v>6.1961495535714288</v>
      </c>
      <c r="AR104" s="54">
        <v>5822</v>
      </c>
      <c r="AS104" s="54">
        <v>10490</v>
      </c>
      <c r="AT104" s="54">
        <v>16298</v>
      </c>
      <c r="AU104" s="54">
        <v>40687</v>
      </c>
      <c r="AV104" s="57">
        <v>330</v>
      </c>
      <c r="AW104" s="54">
        <v>51177</v>
      </c>
      <c r="AX104" s="55">
        <f t="shared" si="18"/>
        <v>14.279296875</v>
      </c>
      <c r="AY104" s="55">
        <f t="shared" si="19"/>
        <v>2.3045436123744767</v>
      </c>
      <c r="AZ104" s="54">
        <v>194</v>
      </c>
      <c r="BA104" s="54">
        <v>16744</v>
      </c>
      <c r="BB104" s="54">
        <v>11896</v>
      </c>
      <c r="BC104" s="58">
        <v>66</v>
      </c>
      <c r="BD104" s="59">
        <v>2337</v>
      </c>
      <c r="BE104" s="60">
        <f t="shared" si="21"/>
        <v>0.6520647321428571</v>
      </c>
    </row>
    <row r="105" spans="1:57" s="38" customFormat="1" ht="12.75" x14ac:dyDescent="0.2">
      <c r="A105" s="3" t="s">
        <v>113</v>
      </c>
      <c r="B105" s="38" t="s">
        <v>270</v>
      </c>
      <c r="C105" s="3" t="s">
        <v>191</v>
      </c>
      <c r="D105" s="3" t="s">
        <v>4</v>
      </c>
      <c r="E105" s="39">
        <v>1019</v>
      </c>
      <c r="F105" s="40">
        <v>52</v>
      </c>
      <c r="G105" s="39">
        <v>1352</v>
      </c>
      <c r="H105" s="42">
        <v>33</v>
      </c>
      <c r="I105" s="42">
        <v>0</v>
      </c>
      <c r="J105" s="42">
        <v>33</v>
      </c>
      <c r="K105" s="42">
        <v>3</v>
      </c>
      <c r="L105" s="42">
        <v>2</v>
      </c>
      <c r="M105" s="43">
        <v>1700</v>
      </c>
      <c r="N105" s="44">
        <v>1870</v>
      </c>
      <c r="O105" s="44">
        <v>1920</v>
      </c>
      <c r="P105" s="44">
        <v>2018</v>
      </c>
      <c r="Q105" s="45" t="s">
        <v>10</v>
      </c>
      <c r="R105" s="45" t="s">
        <v>17</v>
      </c>
      <c r="S105" s="46">
        <v>51626</v>
      </c>
      <c r="T105" s="47">
        <f t="shared" si="22"/>
        <v>50.663395485770366</v>
      </c>
      <c r="U105" s="46">
        <v>200</v>
      </c>
      <c r="V105" s="46">
        <v>0</v>
      </c>
      <c r="W105" s="46">
        <v>9500</v>
      </c>
      <c r="X105" s="46">
        <f t="shared" si="23"/>
        <v>9700</v>
      </c>
      <c r="Y105" s="46">
        <v>31447</v>
      </c>
      <c r="Z105" s="46">
        <v>83273</v>
      </c>
      <c r="AA105" s="49">
        <v>7580</v>
      </c>
      <c r="AB105" s="49">
        <v>32626</v>
      </c>
      <c r="AC105" s="50">
        <v>29693</v>
      </c>
      <c r="AD105" s="49">
        <v>70807</v>
      </c>
      <c r="AE105" s="52">
        <v>9537</v>
      </c>
      <c r="AF105" s="53">
        <v>565</v>
      </c>
      <c r="AG105" s="53">
        <v>235</v>
      </c>
      <c r="AH105" s="53">
        <v>38</v>
      </c>
      <c r="AI105" s="52">
        <v>10375</v>
      </c>
      <c r="AJ105" s="52">
        <v>13158</v>
      </c>
      <c r="AK105" s="52">
        <v>10598</v>
      </c>
      <c r="AL105" s="53">
        <v>15</v>
      </c>
      <c r="AM105" s="53">
        <v>52</v>
      </c>
      <c r="AN105" s="57">
        <v>333</v>
      </c>
      <c r="AO105" s="55">
        <f t="shared" si="20"/>
        <v>0.32679097154072623</v>
      </c>
      <c r="AP105" s="54">
        <v>2323</v>
      </c>
      <c r="AQ105" s="55">
        <f t="shared" ref="AQ105:AQ136" si="24">AP105/E105</f>
        <v>2.2796859666339548</v>
      </c>
      <c r="AR105" s="54">
        <v>156</v>
      </c>
      <c r="AS105" s="54">
        <v>2237</v>
      </c>
      <c r="AT105" s="54">
        <v>2401</v>
      </c>
      <c r="AU105" s="54">
        <v>5040</v>
      </c>
      <c r="AV105" s="57">
        <v>67</v>
      </c>
      <c r="AW105" s="54">
        <v>7277</v>
      </c>
      <c r="AX105" s="55">
        <f t="shared" ref="AX105:AX136" si="25">AW105/E105</f>
        <v>7.1413150147203144</v>
      </c>
      <c r="AY105" s="55">
        <f t="shared" ref="AY105:AY117" si="26">AW105/AP105</f>
        <v>3.1325871717606542</v>
      </c>
      <c r="AZ105" s="54">
        <v>42</v>
      </c>
      <c r="BA105" s="54">
        <v>1500</v>
      </c>
      <c r="BB105" s="54">
        <v>2992</v>
      </c>
      <c r="BC105" s="58">
        <v>61</v>
      </c>
      <c r="BD105" s="59">
        <v>596</v>
      </c>
      <c r="BE105" s="60">
        <f t="shared" si="21"/>
        <v>0.58488714425907751</v>
      </c>
    </row>
    <row r="106" spans="1:57" s="38" customFormat="1" ht="12.75" x14ac:dyDescent="0.2">
      <c r="A106" s="3" t="s">
        <v>114</v>
      </c>
      <c r="B106" s="38" t="s">
        <v>114</v>
      </c>
      <c r="C106" s="3" t="s">
        <v>184</v>
      </c>
      <c r="D106" s="3" t="s">
        <v>8</v>
      </c>
      <c r="E106" s="40">
        <v>798</v>
      </c>
      <c r="F106" s="40">
        <v>52</v>
      </c>
      <c r="G106" s="39">
        <v>1170</v>
      </c>
      <c r="H106" s="42">
        <v>33</v>
      </c>
      <c r="I106" s="42">
        <v>7</v>
      </c>
      <c r="J106" s="42">
        <v>40</v>
      </c>
      <c r="K106" s="42">
        <v>17</v>
      </c>
      <c r="L106" s="42">
        <v>8</v>
      </c>
      <c r="M106" s="43">
        <v>4224</v>
      </c>
      <c r="N106" s="44">
        <v>1960</v>
      </c>
      <c r="O106" s="44">
        <v>2016</v>
      </c>
      <c r="P106" s="44">
        <v>2022</v>
      </c>
      <c r="Q106" s="45" t="s">
        <v>5</v>
      </c>
      <c r="R106" s="45" t="s">
        <v>9</v>
      </c>
      <c r="S106" s="46">
        <v>26000</v>
      </c>
      <c r="T106" s="47">
        <f t="shared" si="22"/>
        <v>32.581453634085214</v>
      </c>
      <c r="U106" s="46">
        <v>200</v>
      </c>
      <c r="V106" s="46">
        <v>2537</v>
      </c>
      <c r="W106" s="46">
        <v>0</v>
      </c>
      <c r="X106" s="46">
        <f t="shared" si="23"/>
        <v>2737</v>
      </c>
      <c r="Y106" s="46">
        <v>61511</v>
      </c>
      <c r="Z106" s="46">
        <v>90248</v>
      </c>
      <c r="AA106" s="49">
        <v>8440</v>
      </c>
      <c r="AB106" s="49">
        <v>49246</v>
      </c>
      <c r="AC106" s="50">
        <v>26484</v>
      </c>
      <c r="AD106" s="49">
        <v>85712</v>
      </c>
      <c r="AE106" s="52">
        <v>11041</v>
      </c>
      <c r="AF106" s="53">
        <v>791</v>
      </c>
      <c r="AG106" s="53">
        <v>176</v>
      </c>
      <c r="AH106" s="53">
        <v>73</v>
      </c>
      <c r="AI106" s="52">
        <v>12081</v>
      </c>
      <c r="AJ106" s="52">
        <v>13757</v>
      </c>
      <c r="AK106" s="52">
        <v>12351</v>
      </c>
      <c r="AL106" s="53">
        <v>10</v>
      </c>
      <c r="AM106" s="53">
        <v>53</v>
      </c>
      <c r="AN106" s="57">
        <v>300</v>
      </c>
      <c r="AO106" s="55">
        <f t="shared" si="20"/>
        <v>0.37593984962406013</v>
      </c>
      <c r="AP106" s="54">
        <v>5593</v>
      </c>
      <c r="AQ106" s="55">
        <f t="shared" si="24"/>
        <v>7.0087719298245617</v>
      </c>
      <c r="AR106" s="54">
        <v>150</v>
      </c>
      <c r="AS106" s="54">
        <v>2036</v>
      </c>
      <c r="AT106" s="54">
        <v>2160</v>
      </c>
      <c r="AU106" s="54">
        <v>4672</v>
      </c>
      <c r="AV106" s="57">
        <v>45</v>
      </c>
      <c r="AW106" s="54">
        <v>6708</v>
      </c>
      <c r="AX106" s="55">
        <f t="shared" si="25"/>
        <v>8.4060150375939848</v>
      </c>
      <c r="AY106" s="55">
        <f t="shared" si="26"/>
        <v>1.1993563382799928</v>
      </c>
      <c r="AZ106" s="54">
        <v>39</v>
      </c>
      <c r="BA106" s="54">
        <v>1670</v>
      </c>
      <c r="BB106" s="54">
        <v>2853</v>
      </c>
      <c r="BC106" s="58">
        <v>115</v>
      </c>
      <c r="BD106" s="59">
        <v>1837</v>
      </c>
      <c r="BE106" s="60">
        <f t="shared" si="21"/>
        <v>2.3020050125313283</v>
      </c>
    </row>
    <row r="107" spans="1:57" s="64" customFormat="1" ht="12.75" x14ac:dyDescent="0.2">
      <c r="A107" s="3" t="s">
        <v>115</v>
      </c>
      <c r="B107" s="38" t="s">
        <v>271</v>
      </c>
      <c r="C107" s="3" t="s">
        <v>198</v>
      </c>
      <c r="D107" s="3" t="s">
        <v>4</v>
      </c>
      <c r="E107" s="39">
        <v>1845</v>
      </c>
      <c r="F107" s="40">
        <v>52</v>
      </c>
      <c r="G107" s="39">
        <v>1976</v>
      </c>
      <c r="H107" s="42">
        <v>75</v>
      </c>
      <c r="I107" s="42">
        <v>7</v>
      </c>
      <c r="J107" s="42">
        <v>82</v>
      </c>
      <c r="K107" s="42">
        <v>12</v>
      </c>
      <c r="L107" s="42">
        <v>4</v>
      </c>
      <c r="M107" s="43">
        <v>2640</v>
      </c>
      <c r="N107" s="44">
        <v>1906</v>
      </c>
      <c r="O107" s="44">
        <v>1998</v>
      </c>
      <c r="P107" s="44">
        <v>1998</v>
      </c>
      <c r="Q107" s="45" t="s">
        <v>10</v>
      </c>
      <c r="R107" s="45" t="s">
        <v>5</v>
      </c>
      <c r="S107" s="46">
        <v>140000</v>
      </c>
      <c r="T107" s="47">
        <f t="shared" si="22"/>
        <v>75.88075880758808</v>
      </c>
      <c r="U107" s="46">
        <v>200</v>
      </c>
      <c r="V107" s="46">
        <v>3838</v>
      </c>
      <c r="W107" s="119">
        <v>6156</v>
      </c>
      <c r="X107" s="46">
        <f t="shared" si="23"/>
        <v>10194</v>
      </c>
      <c r="Y107" s="46">
        <v>7340</v>
      </c>
      <c r="Z107" s="46">
        <v>151378</v>
      </c>
      <c r="AA107" s="49" t="s">
        <v>6</v>
      </c>
      <c r="AB107" s="49">
        <v>90778</v>
      </c>
      <c r="AC107" s="50">
        <v>30784</v>
      </c>
      <c r="AD107" s="49" t="s">
        <v>6</v>
      </c>
      <c r="AE107" s="52">
        <v>11520</v>
      </c>
      <c r="AF107" s="52">
        <v>1740</v>
      </c>
      <c r="AG107" s="53">
        <v>475</v>
      </c>
      <c r="AH107" s="53">
        <v>107</v>
      </c>
      <c r="AI107" s="52">
        <v>13842</v>
      </c>
      <c r="AJ107" s="52">
        <v>820</v>
      </c>
      <c r="AK107" s="52">
        <v>10670</v>
      </c>
      <c r="AL107" s="53">
        <v>12</v>
      </c>
      <c r="AM107" s="53">
        <v>54</v>
      </c>
      <c r="AN107" s="54">
        <v>2336</v>
      </c>
      <c r="AO107" s="55">
        <f t="shared" si="20"/>
        <v>1.2661246612466124</v>
      </c>
      <c r="AP107" s="54">
        <v>18241</v>
      </c>
      <c r="AQ107" s="55">
        <f t="shared" si="24"/>
        <v>9.8867208672086715</v>
      </c>
      <c r="AR107" s="54">
        <v>1050</v>
      </c>
      <c r="AS107" s="54">
        <v>542</v>
      </c>
      <c r="AT107" s="54">
        <v>872</v>
      </c>
      <c r="AU107" s="54">
        <v>13196</v>
      </c>
      <c r="AV107" s="57">
        <v>122</v>
      </c>
      <c r="AW107" s="54">
        <v>13738</v>
      </c>
      <c r="AX107" s="55">
        <f t="shared" si="25"/>
        <v>7.4460704607046067</v>
      </c>
      <c r="AY107" s="55">
        <f t="shared" si="26"/>
        <v>0.75313853407159692</v>
      </c>
      <c r="AZ107" s="54">
        <v>1209</v>
      </c>
      <c r="BA107" s="54">
        <v>11120</v>
      </c>
      <c r="BB107" s="54">
        <v>106294</v>
      </c>
      <c r="BC107" s="58">
        <v>128</v>
      </c>
      <c r="BD107" s="59">
        <v>855</v>
      </c>
      <c r="BE107" s="60">
        <f t="shared" si="21"/>
        <v>0.46341463414634149</v>
      </c>
    </row>
    <row r="108" spans="1:57" s="38" customFormat="1" ht="12.75" x14ac:dyDescent="0.2">
      <c r="A108" s="3" t="s">
        <v>116</v>
      </c>
      <c r="B108" s="38" t="s">
        <v>272</v>
      </c>
      <c r="C108" s="3" t="s">
        <v>201</v>
      </c>
      <c r="D108" s="3" t="s">
        <v>4</v>
      </c>
      <c r="E108" s="39">
        <v>7682</v>
      </c>
      <c r="F108" s="40">
        <v>52</v>
      </c>
      <c r="G108" s="39">
        <v>2723</v>
      </c>
      <c r="H108" s="42">
        <v>121</v>
      </c>
      <c r="I108" s="42">
        <v>83</v>
      </c>
      <c r="J108" s="42">
        <v>204</v>
      </c>
      <c r="K108" s="42">
        <v>42</v>
      </c>
      <c r="L108" s="42">
        <v>5</v>
      </c>
      <c r="M108" s="43">
        <v>12900</v>
      </c>
      <c r="N108" s="44">
        <v>2019</v>
      </c>
      <c r="O108" s="45"/>
      <c r="P108" s="44">
        <v>2022</v>
      </c>
      <c r="Q108" s="45" t="s">
        <v>13</v>
      </c>
      <c r="R108" s="45" t="s">
        <v>13</v>
      </c>
      <c r="S108" s="46">
        <v>492291</v>
      </c>
      <c r="T108" s="47">
        <f t="shared" si="22"/>
        <v>64.083702160895598</v>
      </c>
      <c r="U108" s="46">
        <v>0</v>
      </c>
      <c r="V108" s="46">
        <v>8740</v>
      </c>
      <c r="W108" s="46">
        <v>5600</v>
      </c>
      <c r="X108" s="46">
        <f t="shared" si="23"/>
        <v>14340</v>
      </c>
      <c r="Y108" s="46">
        <v>12405</v>
      </c>
      <c r="Z108" s="46">
        <v>513436</v>
      </c>
      <c r="AA108" s="49">
        <v>45000</v>
      </c>
      <c r="AB108" s="49">
        <v>374372</v>
      </c>
      <c r="AC108" s="50">
        <v>64500</v>
      </c>
      <c r="AD108" s="49">
        <v>494372</v>
      </c>
      <c r="AE108" s="52">
        <v>37017</v>
      </c>
      <c r="AF108" s="52">
        <v>4601</v>
      </c>
      <c r="AG108" s="52">
        <v>2036</v>
      </c>
      <c r="AH108" s="53">
        <v>27</v>
      </c>
      <c r="AI108" s="52">
        <v>43681</v>
      </c>
      <c r="AJ108" s="52">
        <v>13807</v>
      </c>
      <c r="AK108" s="52">
        <v>12362</v>
      </c>
      <c r="AL108" s="53">
        <v>95</v>
      </c>
      <c r="AM108" s="53">
        <v>52</v>
      </c>
      <c r="AN108" s="54">
        <v>3823</v>
      </c>
      <c r="AO108" s="55">
        <f t="shared" si="20"/>
        <v>0.49765686019265815</v>
      </c>
      <c r="AP108" s="54">
        <v>77185</v>
      </c>
      <c r="AQ108" s="55">
        <f t="shared" si="24"/>
        <v>10.047513668315544</v>
      </c>
      <c r="AR108" s="54">
        <v>3640</v>
      </c>
      <c r="AS108" s="54">
        <v>11127</v>
      </c>
      <c r="AT108" s="54">
        <v>13077</v>
      </c>
      <c r="AU108" s="54">
        <v>86452</v>
      </c>
      <c r="AV108" s="57">
        <v>0</v>
      </c>
      <c r="AW108" s="54">
        <v>97579</v>
      </c>
      <c r="AX108" s="55">
        <f t="shared" si="25"/>
        <v>12.702291070033846</v>
      </c>
      <c r="AY108" s="55">
        <f t="shared" si="26"/>
        <v>1.2642223229902183</v>
      </c>
      <c r="AZ108" s="54">
        <v>7300</v>
      </c>
      <c r="BA108" s="54">
        <v>10220</v>
      </c>
      <c r="BB108" s="54">
        <v>23070</v>
      </c>
      <c r="BC108" s="58">
        <v>354</v>
      </c>
      <c r="BD108" s="59">
        <v>3374</v>
      </c>
      <c r="BE108" s="60">
        <f t="shared" si="21"/>
        <v>0.43920853944285343</v>
      </c>
    </row>
    <row r="109" spans="1:57" s="38" customFormat="1" ht="12.75" x14ac:dyDescent="0.2">
      <c r="A109" s="3" t="s">
        <v>117</v>
      </c>
      <c r="B109" s="38" t="s">
        <v>273</v>
      </c>
      <c r="C109" s="3" t="s">
        <v>191</v>
      </c>
      <c r="D109" s="3" t="s">
        <v>4</v>
      </c>
      <c r="E109" s="39">
        <v>2396</v>
      </c>
      <c r="F109" s="40">
        <v>24</v>
      </c>
      <c r="G109" s="40">
        <v>648</v>
      </c>
      <c r="H109" s="42">
        <v>12</v>
      </c>
      <c r="I109" s="42">
        <v>18</v>
      </c>
      <c r="J109" s="42">
        <v>30</v>
      </c>
      <c r="K109" s="42">
        <v>6</v>
      </c>
      <c r="L109" s="42">
        <v>3</v>
      </c>
      <c r="M109" s="43">
        <v>2000</v>
      </c>
      <c r="N109" s="44">
        <v>1906</v>
      </c>
      <c r="O109" s="44">
        <v>2019</v>
      </c>
      <c r="P109" s="44">
        <v>2021</v>
      </c>
      <c r="Q109" s="45" t="s">
        <v>13</v>
      </c>
      <c r="R109" s="45" t="s">
        <v>13</v>
      </c>
      <c r="S109" s="46">
        <v>44600</v>
      </c>
      <c r="T109" s="47">
        <f t="shared" si="22"/>
        <v>18.614357262103507</v>
      </c>
      <c r="U109" s="46">
        <v>0</v>
      </c>
      <c r="V109" s="46">
        <v>3547</v>
      </c>
      <c r="W109" s="46">
        <v>1500</v>
      </c>
      <c r="X109" s="46">
        <f t="shared" si="23"/>
        <v>5047</v>
      </c>
      <c r="Y109" s="46">
        <v>15175</v>
      </c>
      <c r="Z109" s="46">
        <v>63322</v>
      </c>
      <c r="AA109" s="49">
        <v>5003</v>
      </c>
      <c r="AB109" s="49">
        <v>28882</v>
      </c>
      <c r="AC109" s="50">
        <v>10070</v>
      </c>
      <c r="AD109" s="49">
        <v>45884</v>
      </c>
      <c r="AE109" s="52">
        <v>11895</v>
      </c>
      <c r="AF109" s="52">
        <v>1327</v>
      </c>
      <c r="AG109" s="53">
        <v>451</v>
      </c>
      <c r="AH109" s="53">
        <v>160</v>
      </c>
      <c r="AI109" s="52">
        <v>13833</v>
      </c>
      <c r="AJ109" s="52">
        <v>13158</v>
      </c>
      <c r="AK109" s="52">
        <v>10598</v>
      </c>
      <c r="AL109" s="53">
        <v>10</v>
      </c>
      <c r="AM109" s="53">
        <v>53</v>
      </c>
      <c r="AN109" s="57">
        <v>931</v>
      </c>
      <c r="AO109" s="55">
        <f t="shared" ref="AO109:AO140" si="27">AN109/E109</f>
        <v>0.38856427378964942</v>
      </c>
      <c r="AP109" s="57">
        <v>521</v>
      </c>
      <c r="AQ109" s="55">
        <f t="shared" si="24"/>
        <v>0.21744574290484139</v>
      </c>
      <c r="AR109" s="54">
        <v>121</v>
      </c>
      <c r="AS109" s="54">
        <v>1376</v>
      </c>
      <c r="AT109" s="54">
        <v>1660</v>
      </c>
      <c r="AU109" s="54">
        <v>3319</v>
      </c>
      <c r="AV109" s="57">
        <v>70</v>
      </c>
      <c r="AW109" s="54">
        <v>4695</v>
      </c>
      <c r="AX109" s="55">
        <f t="shared" si="25"/>
        <v>1.9595158597662772</v>
      </c>
      <c r="AY109" s="55">
        <f t="shared" si="26"/>
        <v>9.0115163147792714</v>
      </c>
      <c r="AZ109" s="54">
        <v>8</v>
      </c>
      <c r="BA109" s="54">
        <v>12</v>
      </c>
      <c r="BB109" s="54"/>
      <c r="BC109" s="58">
        <v>37</v>
      </c>
      <c r="BD109" s="59">
        <v>596</v>
      </c>
      <c r="BE109" s="60">
        <f t="shared" si="21"/>
        <v>0.24874791318864775</v>
      </c>
    </row>
    <row r="110" spans="1:57" s="38" customFormat="1" ht="12.75" x14ac:dyDescent="0.2">
      <c r="A110" s="3" t="s">
        <v>118</v>
      </c>
      <c r="B110" s="38" t="s">
        <v>274</v>
      </c>
      <c r="C110" s="3" t="s">
        <v>184</v>
      </c>
      <c r="D110" s="3" t="s">
        <v>8</v>
      </c>
      <c r="E110" s="39">
        <v>2172</v>
      </c>
      <c r="F110" s="40">
        <v>30</v>
      </c>
      <c r="G110" s="39">
        <v>1003</v>
      </c>
      <c r="H110" s="42">
        <v>47</v>
      </c>
      <c r="I110" s="42">
        <v>5</v>
      </c>
      <c r="J110" s="42">
        <v>52</v>
      </c>
      <c r="K110" s="42">
        <v>7</v>
      </c>
      <c r="L110" s="42">
        <v>5</v>
      </c>
      <c r="M110" s="43">
        <v>4167</v>
      </c>
      <c r="N110" s="44">
        <v>1890</v>
      </c>
      <c r="O110" s="44">
        <v>1998</v>
      </c>
      <c r="P110" s="44">
        <v>2016</v>
      </c>
      <c r="Q110" s="45" t="s">
        <v>9</v>
      </c>
      <c r="R110" s="45" t="s">
        <v>5</v>
      </c>
      <c r="S110" s="46">
        <v>28000</v>
      </c>
      <c r="T110" s="47">
        <f t="shared" si="22"/>
        <v>12.89134438305709</v>
      </c>
      <c r="U110" s="46">
        <v>4861</v>
      </c>
      <c r="V110" s="46">
        <v>3587</v>
      </c>
      <c r="W110" s="46">
        <v>0</v>
      </c>
      <c r="X110" s="46">
        <f t="shared" si="23"/>
        <v>8448</v>
      </c>
      <c r="Y110" s="46">
        <v>86901</v>
      </c>
      <c r="Z110" s="46">
        <v>123349</v>
      </c>
      <c r="AA110" s="49">
        <v>3813</v>
      </c>
      <c r="AB110" s="49">
        <v>35817</v>
      </c>
      <c r="AC110" s="50">
        <v>75403</v>
      </c>
      <c r="AD110" s="49">
        <v>115691</v>
      </c>
      <c r="AE110" s="52">
        <v>12697</v>
      </c>
      <c r="AF110" s="52">
        <v>1105</v>
      </c>
      <c r="AG110" s="53">
        <v>489</v>
      </c>
      <c r="AH110" s="53">
        <v>15</v>
      </c>
      <c r="AI110" s="52">
        <v>14306</v>
      </c>
      <c r="AJ110" s="52">
        <v>13158</v>
      </c>
      <c r="AK110" s="52">
        <v>10598</v>
      </c>
      <c r="AL110" s="53">
        <v>39</v>
      </c>
      <c r="AM110" s="53">
        <v>55</v>
      </c>
      <c r="AN110" s="54">
        <v>1556</v>
      </c>
      <c r="AO110" s="55">
        <f t="shared" si="27"/>
        <v>0.71639042357274396</v>
      </c>
      <c r="AP110" s="54">
        <v>2449</v>
      </c>
      <c r="AQ110" s="55">
        <f t="shared" si="24"/>
        <v>1.1275322283609577</v>
      </c>
      <c r="AR110" s="54">
        <v>676</v>
      </c>
      <c r="AS110" s="54">
        <v>1677</v>
      </c>
      <c r="AT110" s="54">
        <v>1931</v>
      </c>
      <c r="AU110" s="54">
        <v>5398</v>
      </c>
      <c r="AV110" s="57">
        <v>29</v>
      </c>
      <c r="AW110" s="54">
        <v>7075</v>
      </c>
      <c r="AX110" s="55">
        <f t="shared" si="25"/>
        <v>3.257366482504604</v>
      </c>
      <c r="AY110" s="55">
        <f t="shared" si="26"/>
        <v>2.8889342588811759</v>
      </c>
      <c r="AZ110" s="54">
        <v>419</v>
      </c>
      <c r="BA110" s="54">
        <v>3093</v>
      </c>
      <c r="BB110" s="54">
        <v>3949</v>
      </c>
      <c r="BC110" s="58">
        <v>45</v>
      </c>
      <c r="BD110" s="59">
        <v>539</v>
      </c>
      <c r="BE110" s="60">
        <f t="shared" si="21"/>
        <v>0.24815837937384899</v>
      </c>
    </row>
    <row r="111" spans="1:57" s="38" customFormat="1" ht="12.75" x14ac:dyDescent="0.2">
      <c r="A111" s="3" t="s">
        <v>119</v>
      </c>
      <c r="B111" s="38" t="s">
        <v>275</v>
      </c>
      <c r="C111" s="3" t="s">
        <v>181</v>
      </c>
      <c r="D111" s="3" t="s">
        <v>4</v>
      </c>
      <c r="E111" s="39">
        <v>3059</v>
      </c>
      <c r="F111" s="40">
        <v>52</v>
      </c>
      <c r="G111" s="39">
        <v>1844</v>
      </c>
      <c r="H111" s="42">
        <v>69.5</v>
      </c>
      <c r="I111" s="42">
        <v>28</v>
      </c>
      <c r="J111" s="42">
        <v>97.5</v>
      </c>
      <c r="K111" s="42">
        <v>0</v>
      </c>
      <c r="L111" s="42">
        <v>4</v>
      </c>
      <c r="M111" s="43">
        <v>3080</v>
      </c>
      <c r="N111" s="44">
        <v>1910</v>
      </c>
      <c r="O111" s="44">
        <v>2016</v>
      </c>
      <c r="P111" s="44">
        <v>2016</v>
      </c>
      <c r="Q111" s="45" t="s">
        <v>5</v>
      </c>
      <c r="R111" s="45" t="s">
        <v>5</v>
      </c>
      <c r="S111" s="46">
        <v>162320</v>
      </c>
      <c r="T111" s="47">
        <f t="shared" si="22"/>
        <v>53.06309251389343</v>
      </c>
      <c r="U111" s="46">
        <v>300</v>
      </c>
      <c r="V111" s="46">
        <v>6095</v>
      </c>
      <c r="W111" s="46">
        <v>5750</v>
      </c>
      <c r="X111" s="46">
        <f t="shared" si="23"/>
        <v>12145</v>
      </c>
      <c r="Y111" s="46">
        <v>8809</v>
      </c>
      <c r="Z111" s="46">
        <v>177524</v>
      </c>
      <c r="AA111" s="49">
        <v>21665</v>
      </c>
      <c r="AB111" s="49">
        <v>121577</v>
      </c>
      <c r="AC111" s="50">
        <v>27743</v>
      </c>
      <c r="AD111" s="49">
        <v>177524</v>
      </c>
      <c r="AE111" s="52">
        <v>14918</v>
      </c>
      <c r="AF111" s="52">
        <v>3754</v>
      </c>
      <c r="AG111" s="53">
        <v>563</v>
      </c>
      <c r="AH111" s="53">
        <v>155</v>
      </c>
      <c r="AI111" s="52">
        <v>19390</v>
      </c>
      <c r="AJ111" s="52">
        <v>13757</v>
      </c>
      <c r="AK111" s="52">
        <v>12351</v>
      </c>
      <c r="AL111" s="53">
        <v>36</v>
      </c>
      <c r="AM111" s="53">
        <v>52</v>
      </c>
      <c r="AN111" s="54">
        <v>1642</v>
      </c>
      <c r="AO111" s="55">
        <f t="shared" si="27"/>
        <v>0.536776724419745</v>
      </c>
      <c r="AP111" s="54">
        <v>21122</v>
      </c>
      <c r="AQ111" s="55">
        <f t="shared" si="24"/>
        <v>6.9048708728342598</v>
      </c>
      <c r="AR111" s="54">
        <v>6968</v>
      </c>
      <c r="AS111" s="54">
        <v>3066</v>
      </c>
      <c r="AT111" s="54">
        <v>3537</v>
      </c>
      <c r="AU111" s="54">
        <v>19036</v>
      </c>
      <c r="AV111" s="57">
        <v>409</v>
      </c>
      <c r="AW111" s="54">
        <v>22102</v>
      </c>
      <c r="AX111" s="55">
        <f t="shared" si="25"/>
        <v>7.2252370055573714</v>
      </c>
      <c r="AY111" s="55">
        <f t="shared" si="26"/>
        <v>1.0463971214847079</v>
      </c>
      <c r="AZ111" s="54">
        <v>1570</v>
      </c>
      <c r="BA111" s="54">
        <v>3120</v>
      </c>
      <c r="BB111" s="54">
        <v>2599</v>
      </c>
      <c r="BC111" s="58">
        <v>75</v>
      </c>
      <c r="BD111" s="59">
        <v>886</v>
      </c>
      <c r="BE111" s="60">
        <f t="shared" si="21"/>
        <v>0.28963713631905852</v>
      </c>
    </row>
    <row r="112" spans="1:57" s="38" customFormat="1" ht="12.75" x14ac:dyDescent="0.2">
      <c r="A112" s="3" t="s">
        <v>120</v>
      </c>
      <c r="B112" s="38" t="s">
        <v>276</v>
      </c>
      <c r="C112" s="3" t="s">
        <v>181</v>
      </c>
      <c r="D112" s="3" t="s">
        <v>8</v>
      </c>
      <c r="E112" s="39">
        <v>1841</v>
      </c>
      <c r="F112" s="40">
        <v>52</v>
      </c>
      <c r="G112" s="39">
        <v>2080</v>
      </c>
      <c r="H112" s="42">
        <v>2</v>
      </c>
      <c r="I112" s="42">
        <v>3</v>
      </c>
      <c r="J112" s="42">
        <v>5</v>
      </c>
      <c r="K112" s="42">
        <v>0</v>
      </c>
      <c r="L112" s="42">
        <v>5</v>
      </c>
      <c r="M112" s="43">
        <v>7006</v>
      </c>
      <c r="N112" s="44">
        <v>1913</v>
      </c>
      <c r="O112" s="44">
        <v>2018</v>
      </c>
      <c r="P112" s="44">
        <v>2022</v>
      </c>
      <c r="Q112" s="45" t="s">
        <v>13</v>
      </c>
      <c r="R112" s="45" t="s">
        <v>13</v>
      </c>
      <c r="S112" s="46">
        <v>67000</v>
      </c>
      <c r="T112" s="47">
        <f t="shared" si="22"/>
        <v>36.393264530146659</v>
      </c>
      <c r="U112" s="46">
        <v>0</v>
      </c>
      <c r="V112" s="46">
        <v>0</v>
      </c>
      <c r="W112" s="46">
        <v>12000</v>
      </c>
      <c r="X112" s="46">
        <f t="shared" si="23"/>
        <v>12000</v>
      </c>
      <c r="Y112" s="46">
        <v>57291</v>
      </c>
      <c r="Z112" s="46">
        <v>124291</v>
      </c>
      <c r="AA112" s="49">
        <v>10850</v>
      </c>
      <c r="AB112" s="49">
        <v>67669</v>
      </c>
      <c r="AC112" s="50">
        <v>28492</v>
      </c>
      <c r="AD112" s="49">
        <v>108311</v>
      </c>
      <c r="AE112" s="52">
        <v>65000</v>
      </c>
      <c r="AF112" s="52">
        <v>1200</v>
      </c>
      <c r="AG112" s="53">
        <v>460</v>
      </c>
      <c r="AH112" s="53">
        <v>24</v>
      </c>
      <c r="AI112" s="52">
        <v>66684</v>
      </c>
      <c r="AJ112" s="52">
        <v>13757</v>
      </c>
      <c r="AK112" s="52">
        <v>12351</v>
      </c>
      <c r="AL112" s="53">
        <v>43</v>
      </c>
      <c r="AM112" s="53">
        <v>52</v>
      </c>
      <c r="AN112" s="54">
        <v>1567</v>
      </c>
      <c r="AO112" s="55">
        <f t="shared" si="27"/>
        <v>0.85116784356328079</v>
      </c>
      <c r="AP112" s="54">
        <v>36000</v>
      </c>
      <c r="AQ112" s="55">
        <f t="shared" si="24"/>
        <v>19.554589896795221</v>
      </c>
      <c r="AR112" s="54">
        <v>340</v>
      </c>
      <c r="AS112" s="54" t="s">
        <v>6</v>
      </c>
      <c r="AT112" s="54"/>
      <c r="AU112" s="54">
        <v>28547</v>
      </c>
      <c r="AV112" s="57">
        <v>384</v>
      </c>
      <c r="AW112" s="54">
        <v>28546</v>
      </c>
      <c r="AX112" s="55">
        <f t="shared" si="25"/>
        <v>15.505703422053232</v>
      </c>
      <c r="AY112" s="55">
        <f t="shared" si="26"/>
        <v>0.79294444444444445</v>
      </c>
      <c r="AZ112" s="54"/>
      <c r="BA112" s="54">
        <v>0</v>
      </c>
      <c r="BB112" s="54"/>
      <c r="BC112" s="58">
        <v>123</v>
      </c>
      <c r="BD112" s="59">
        <v>178</v>
      </c>
      <c r="BE112" s="60">
        <f t="shared" si="21"/>
        <v>9.668658337859859E-2</v>
      </c>
    </row>
    <row r="113" spans="1:57" s="38" customFormat="1" ht="12.75" x14ac:dyDescent="0.2">
      <c r="A113" s="3" t="s">
        <v>121</v>
      </c>
      <c r="B113" s="38" t="s">
        <v>277</v>
      </c>
      <c r="C113" s="3" t="s">
        <v>198</v>
      </c>
      <c r="D113" s="3" t="s">
        <v>4</v>
      </c>
      <c r="E113" s="39">
        <v>2570</v>
      </c>
      <c r="F113" s="40">
        <v>52</v>
      </c>
      <c r="G113" s="39">
        <v>1755</v>
      </c>
      <c r="H113" s="42">
        <v>91</v>
      </c>
      <c r="I113" s="42">
        <v>0</v>
      </c>
      <c r="J113" s="42">
        <v>91</v>
      </c>
      <c r="K113" s="42">
        <v>2</v>
      </c>
      <c r="L113" s="42">
        <v>4</v>
      </c>
      <c r="M113" s="43">
        <v>4200</v>
      </c>
      <c r="N113" s="44">
        <v>2004</v>
      </c>
      <c r="O113" s="45" t="s">
        <v>6</v>
      </c>
      <c r="P113" s="45" t="s">
        <v>6</v>
      </c>
      <c r="Q113" s="45" t="s">
        <v>5</v>
      </c>
      <c r="R113" s="45" t="s">
        <v>5</v>
      </c>
      <c r="S113" s="46">
        <v>189000</v>
      </c>
      <c r="T113" s="47">
        <f t="shared" si="22"/>
        <v>73.540856031128399</v>
      </c>
      <c r="U113" s="46">
        <v>200</v>
      </c>
      <c r="V113" s="46">
        <v>9705</v>
      </c>
      <c r="W113" s="46">
        <v>8391</v>
      </c>
      <c r="X113" s="46">
        <f t="shared" si="23"/>
        <v>18296</v>
      </c>
      <c r="Y113" s="46">
        <v>44817</v>
      </c>
      <c r="Z113" s="46">
        <v>243722</v>
      </c>
      <c r="AA113" s="49">
        <v>30472</v>
      </c>
      <c r="AB113" s="49">
        <v>157330</v>
      </c>
      <c r="AC113" s="50">
        <v>45964</v>
      </c>
      <c r="AD113" s="49">
        <v>243431</v>
      </c>
      <c r="AE113" s="52">
        <v>16769</v>
      </c>
      <c r="AF113" s="52">
        <v>1380</v>
      </c>
      <c r="AG113" s="52">
        <v>1079</v>
      </c>
      <c r="AH113" s="53">
        <v>12</v>
      </c>
      <c r="AI113" s="52">
        <v>19240</v>
      </c>
      <c r="AJ113" s="52">
        <v>13757</v>
      </c>
      <c r="AK113" s="52">
        <v>12351</v>
      </c>
      <c r="AL113" s="53">
        <v>14</v>
      </c>
      <c r="AM113" s="53">
        <v>55</v>
      </c>
      <c r="AN113" s="54">
        <v>2221</v>
      </c>
      <c r="AO113" s="55">
        <f t="shared" si="27"/>
        <v>0.86420233463035023</v>
      </c>
      <c r="AP113" s="54">
        <v>19207</v>
      </c>
      <c r="AQ113" s="55">
        <f t="shared" si="24"/>
        <v>7.4735408560311285</v>
      </c>
      <c r="AR113" s="54"/>
      <c r="AS113" s="54">
        <v>8514</v>
      </c>
      <c r="AT113" s="54">
        <v>9769</v>
      </c>
      <c r="AU113" s="54">
        <v>25767</v>
      </c>
      <c r="AV113" s="57">
        <v>9</v>
      </c>
      <c r="AW113" s="54">
        <v>34281</v>
      </c>
      <c r="AX113" s="55">
        <f t="shared" si="25"/>
        <v>13.338910505836576</v>
      </c>
      <c r="AY113" s="55">
        <f t="shared" si="26"/>
        <v>1.7848180350913729</v>
      </c>
      <c r="AZ113" s="54">
        <v>4130</v>
      </c>
      <c r="BA113" s="54">
        <v>18499</v>
      </c>
      <c r="BB113" s="54"/>
      <c r="BC113" s="58">
        <v>79</v>
      </c>
      <c r="BD113" s="59">
        <v>1239</v>
      </c>
      <c r="BE113" s="60">
        <f t="shared" si="21"/>
        <v>0.48210116731517511</v>
      </c>
    </row>
    <row r="114" spans="1:57" s="38" customFormat="1" ht="12.75" x14ac:dyDescent="0.2">
      <c r="A114" s="3" t="s">
        <v>122</v>
      </c>
      <c r="B114" s="38" t="s">
        <v>122</v>
      </c>
      <c r="C114" s="3" t="s">
        <v>168</v>
      </c>
      <c r="D114" s="3" t="s">
        <v>8</v>
      </c>
      <c r="E114" s="39">
        <v>5832</v>
      </c>
      <c r="F114" s="40">
        <v>52</v>
      </c>
      <c r="G114" s="39">
        <v>1976</v>
      </c>
      <c r="H114" s="42">
        <v>55</v>
      </c>
      <c r="I114" s="42">
        <v>20</v>
      </c>
      <c r="J114" s="42">
        <v>75</v>
      </c>
      <c r="K114" s="42">
        <v>32</v>
      </c>
      <c r="L114" s="42">
        <v>3</v>
      </c>
      <c r="M114" s="43">
        <v>6000</v>
      </c>
      <c r="N114" s="44">
        <v>1957</v>
      </c>
      <c r="O114" s="44">
        <v>2003</v>
      </c>
      <c r="P114" s="44">
        <v>2022</v>
      </c>
      <c r="Q114" s="45" t="s">
        <v>9</v>
      </c>
      <c r="R114" s="45" t="s">
        <v>5</v>
      </c>
      <c r="S114" s="46">
        <v>181400</v>
      </c>
      <c r="T114" s="47">
        <f t="shared" si="22"/>
        <v>31.104252400548695</v>
      </c>
      <c r="U114" s="46">
        <v>600</v>
      </c>
      <c r="V114" s="46">
        <v>9115</v>
      </c>
      <c r="W114" s="46">
        <v>2000</v>
      </c>
      <c r="X114" s="46">
        <f t="shared" si="23"/>
        <v>11715</v>
      </c>
      <c r="Y114" s="46">
        <v>26399</v>
      </c>
      <c r="Z114" s="46">
        <v>217514</v>
      </c>
      <c r="AA114" s="49">
        <v>16380</v>
      </c>
      <c r="AB114" s="49">
        <v>118797</v>
      </c>
      <c r="AC114" s="50">
        <v>47475</v>
      </c>
      <c r="AD114" s="49">
        <v>185259</v>
      </c>
      <c r="AE114" s="52">
        <v>32232</v>
      </c>
      <c r="AF114" s="52">
        <v>5221</v>
      </c>
      <c r="AG114" s="52">
        <v>1957</v>
      </c>
      <c r="AH114" s="53">
        <v>205</v>
      </c>
      <c r="AI114" s="52">
        <v>39615</v>
      </c>
      <c r="AJ114" s="52">
        <v>13810</v>
      </c>
      <c r="AK114" s="52">
        <v>12424</v>
      </c>
      <c r="AL114" s="53">
        <v>12</v>
      </c>
      <c r="AM114" s="53">
        <v>55</v>
      </c>
      <c r="AN114" s="54">
        <v>2356</v>
      </c>
      <c r="AO114" s="55">
        <f t="shared" si="27"/>
        <v>0.40397805212620025</v>
      </c>
      <c r="AP114" s="54">
        <v>11957</v>
      </c>
      <c r="AQ114" s="55">
        <f t="shared" si="24"/>
        <v>2.0502400548696844</v>
      </c>
      <c r="AR114" s="54">
        <v>1050</v>
      </c>
      <c r="AS114" s="54">
        <v>7619</v>
      </c>
      <c r="AT114" s="54">
        <v>8596</v>
      </c>
      <c r="AU114" s="54">
        <v>25623</v>
      </c>
      <c r="AV114" s="57">
        <v>174</v>
      </c>
      <c r="AW114" s="54">
        <v>33242</v>
      </c>
      <c r="AX114" s="55">
        <f t="shared" si="25"/>
        <v>5.6999314128943759</v>
      </c>
      <c r="AY114" s="55">
        <f t="shared" si="26"/>
        <v>2.7801287948482059</v>
      </c>
      <c r="AZ114" s="54">
        <v>508</v>
      </c>
      <c r="BA114" s="54">
        <v>10764</v>
      </c>
      <c r="BB114" s="54">
        <v>15547</v>
      </c>
      <c r="BC114" s="58">
        <v>249</v>
      </c>
      <c r="BD114" s="59">
        <v>1655</v>
      </c>
      <c r="BE114" s="60">
        <f t="shared" si="21"/>
        <v>0.28377914951989025</v>
      </c>
    </row>
    <row r="115" spans="1:57" s="38" customFormat="1" ht="12.75" x14ac:dyDescent="0.2">
      <c r="A115" s="3" t="s">
        <v>123</v>
      </c>
      <c r="B115" s="38" t="s">
        <v>278</v>
      </c>
      <c r="C115" s="3" t="s">
        <v>187</v>
      </c>
      <c r="D115" s="3" t="s">
        <v>4</v>
      </c>
      <c r="E115" s="40">
        <v>685</v>
      </c>
      <c r="F115" s="40">
        <v>52</v>
      </c>
      <c r="G115" s="40">
        <v>624</v>
      </c>
      <c r="H115" s="42">
        <v>10</v>
      </c>
      <c r="I115" s="42">
        <v>0</v>
      </c>
      <c r="J115" s="42">
        <v>10</v>
      </c>
      <c r="K115" s="42">
        <v>12</v>
      </c>
      <c r="L115" s="42">
        <v>1</v>
      </c>
      <c r="M115" s="44">
        <v>750</v>
      </c>
      <c r="N115" s="45"/>
      <c r="O115" s="44">
        <v>1999</v>
      </c>
      <c r="P115" s="44">
        <v>1999</v>
      </c>
      <c r="Q115" s="45" t="s">
        <v>10</v>
      </c>
      <c r="R115" s="45" t="s">
        <v>10</v>
      </c>
      <c r="S115" s="46">
        <v>1500</v>
      </c>
      <c r="T115" s="47">
        <f t="shared" si="22"/>
        <v>2.1897810218978102</v>
      </c>
      <c r="U115" s="46">
        <v>0</v>
      </c>
      <c r="V115" s="46">
        <v>0</v>
      </c>
      <c r="W115" s="46">
        <v>0</v>
      </c>
      <c r="X115" s="46">
        <f t="shared" si="23"/>
        <v>0</v>
      </c>
      <c r="Y115" s="46">
        <v>18000</v>
      </c>
      <c r="Z115" s="46">
        <v>19500</v>
      </c>
      <c r="AA115" s="49">
        <v>1799</v>
      </c>
      <c r="AB115" s="49">
        <v>7200</v>
      </c>
      <c r="AC115" s="50" t="s">
        <v>6</v>
      </c>
      <c r="AD115" s="49" t="s">
        <v>6</v>
      </c>
      <c r="AE115" s="52">
        <v>3000</v>
      </c>
      <c r="AF115" s="53">
        <v>500</v>
      </c>
      <c r="AG115" s="53">
        <v>100</v>
      </c>
      <c r="AH115" s="53">
        <v>0</v>
      </c>
      <c r="AI115" s="52">
        <v>3600</v>
      </c>
      <c r="AJ115" s="52">
        <v>0</v>
      </c>
      <c r="AK115" s="52">
        <v>0</v>
      </c>
      <c r="AL115" s="53">
        <v>1</v>
      </c>
      <c r="AM115" s="53">
        <v>52</v>
      </c>
      <c r="AN115" s="57">
        <v>478</v>
      </c>
      <c r="AO115" s="55">
        <f t="shared" si="27"/>
        <v>0.69781021897810214</v>
      </c>
      <c r="AP115" s="57">
        <v>592</v>
      </c>
      <c r="AQ115" s="55">
        <f t="shared" si="24"/>
        <v>0.8642335766423358</v>
      </c>
      <c r="AR115" s="54">
        <v>62</v>
      </c>
      <c r="AS115" s="54">
        <v>0</v>
      </c>
      <c r="AT115" s="54">
        <v>80</v>
      </c>
      <c r="AU115" s="57">
        <v>507</v>
      </c>
      <c r="AV115" s="57">
        <v>0</v>
      </c>
      <c r="AW115" s="57">
        <v>507</v>
      </c>
      <c r="AX115" s="55">
        <f t="shared" si="25"/>
        <v>0.74014598540145982</v>
      </c>
      <c r="AY115" s="55">
        <f t="shared" si="26"/>
        <v>0.85641891891891897</v>
      </c>
      <c r="AZ115" s="54"/>
      <c r="BA115" s="54"/>
      <c r="BB115" s="54"/>
      <c r="BC115" s="58">
        <v>1</v>
      </c>
      <c r="BD115" s="59">
        <v>6</v>
      </c>
      <c r="BE115" s="60">
        <f t="shared" si="21"/>
        <v>8.7591240875912416E-3</v>
      </c>
    </row>
    <row r="116" spans="1:57" s="38" customFormat="1" ht="12.75" x14ac:dyDescent="0.2">
      <c r="A116" s="3" t="s">
        <v>124</v>
      </c>
      <c r="B116" s="38" t="s">
        <v>279</v>
      </c>
      <c r="C116" s="3" t="s">
        <v>187</v>
      </c>
      <c r="D116" s="3" t="s">
        <v>42</v>
      </c>
      <c r="E116" s="40">
        <v>706</v>
      </c>
      <c r="F116" s="40">
        <v>52</v>
      </c>
      <c r="G116" s="40">
        <v>832</v>
      </c>
      <c r="H116" s="42">
        <v>15</v>
      </c>
      <c r="I116" s="42">
        <v>10</v>
      </c>
      <c r="J116" s="42">
        <v>25</v>
      </c>
      <c r="K116" s="42">
        <v>1</v>
      </c>
      <c r="L116" s="42">
        <v>2</v>
      </c>
      <c r="M116" s="44">
        <v>924</v>
      </c>
      <c r="N116" s="44">
        <v>1962</v>
      </c>
      <c r="O116" s="45"/>
      <c r="P116" s="44">
        <v>2000</v>
      </c>
      <c r="Q116" s="45" t="s">
        <v>9</v>
      </c>
      <c r="R116" s="45" t="s">
        <v>9</v>
      </c>
      <c r="S116" s="46">
        <v>33283</v>
      </c>
      <c r="T116" s="47">
        <f t="shared" si="22"/>
        <v>47.143059490084987</v>
      </c>
      <c r="U116" s="46">
        <v>200</v>
      </c>
      <c r="V116" s="46">
        <v>0</v>
      </c>
      <c r="W116" s="46">
        <v>500</v>
      </c>
      <c r="X116" s="46">
        <f t="shared" si="23"/>
        <v>700</v>
      </c>
      <c r="Y116" s="46">
        <v>900</v>
      </c>
      <c r="Z116" s="46">
        <v>34383</v>
      </c>
      <c r="AA116" s="49">
        <v>3022</v>
      </c>
      <c r="AB116" s="49">
        <v>27290</v>
      </c>
      <c r="AC116" s="50">
        <v>2569</v>
      </c>
      <c r="AD116" s="49">
        <v>34623</v>
      </c>
      <c r="AE116" s="52">
        <v>11540</v>
      </c>
      <c r="AF116" s="52">
        <v>1425</v>
      </c>
      <c r="AG116" s="53">
        <v>0</v>
      </c>
      <c r="AH116" s="53">
        <v>82</v>
      </c>
      <c r="AI116" s="52">
        <v>13047</v>
      </c>
      <c r="AJ116" s="52">
        <v>820</v>
      </c>
      <c r="AK116" s="52">
        <v>10670</v>
      </c>
      <c r="AL116" s="53">
        <v>3</v>
      </c>
      <c r="AM116" s="53">
        <v>52</v>
      </c>
      <c r="AN116" s="57">
        <v>521</v>
      </c>
      <c r="AO116" s="55">
        <f t="shared" si="27"/>
        <v>0.73796033994334276</v>
      </c>
      <c r="AP116" s="54">
        <v>1379</v>
      </c>
      <c r="AQ116" s="55">
        <f t="shared" si="24"/>
        <v>1.953257790368272</v>
      </c>
      <c r="AR116" s="54">
        <v>531</v>
      </c>
      <c r="AS116" s="54">
        <v>4</v>
      </c>
      <c r="AT116" s="54"/>
      <c r="AU116" s="57">
        <v>34</v>
      </c>
      <c r="AV116" s="57">
        <v>5</v>
      </c>
      <c r="AW116" s="57">
        <v>38</v>
      </c>
      <c r="AX116" s="55">
        <f t="shared" si="25"/>
        <v>5.3824362606232294E-2</v>
      </c>
      <c r="AY116" s="55">
        <f t="shared" si="26"/>
        <v>2.7556200145032631E-2</v>
      </c>
      <c r="AZ116" s="54">
        <v>288</v>
      </c>
      <c r="BA116" s="54">
        <v>112</v>
      </c>
      <c r="BB116" s="54">
        <v>0</v>
      </c>
      <c r="BC116" s="58">
        <v>22</v>
      </c>
      <c r="BD116" s="59">
        <v>1092</v>
      </c>
      <c r="BE116" s="60">
        <f t="shared" si="21"/>
        <v>1.546742209631728</v>
      </c>
    </row>
    <row r="117" spans="1:57" s="38" customFormat="1" ht="12.75" x14ac:dyDescent="0.2">
      <c r="A117" s="3" t="s">
        <v>125</v>
      </c>
      <c r="B117" s="38" t="s">
        <v>280</v>
      </c>
      <c r="C117" s="3" t="s">
        <v>201</v>
      </c>
      <c r="D117" s="3" t="s">
        <v>4</v>
      </c>
      <c r="E117" s="39">
        <v>4142</v>
      </c>
      <c r="F117" s="40">
        <v>52</v>
      </c>
      <c r="G117" s="39">
        <v>2100</v>
      </c>
      <c r="H117" s="42">
        <v>64</v>
      </c>
      <c r="I117" s="42">
        <v>70</v>
      </c>
      <c r="J117" s="42">
        <v>134</v>
      </c>
      <c r="K117" s="42">
        <v>10</v>
      </c>
      <c r="L117" s="42">
        <v>8</v>
      </c>
      <c r="M117" s="43">
        <v>5000</v>
      </c>
      <c r="N117" s="44">
        <v>1879</v>
      </c>
      <c r="O117" s="44">
        <v>2003</v>
      </c>
      <c r="P117" s="44">
        <v>2018</v>
      </c>
      <c r="Q117" s="45" t="s">
        <v>5</v>
      </c>
      <c r="R117" s="45" t="s">
        <v>9</v>
      </c>
      <c r="S117" s="46">
        <v>277095</v>
      </c>
      <c r="T117" s="47">
        <f t="shared" si="22"/>
        <v>66.898841139546107</v>
      </c>
      <c r="U117" s="46">
        <v>200</v>
      </c>
      <c r="V117" s="46">
        <v>8496</v>
      </c>
      <c r="W117" s="46">
        <v>0</v>
      </c>
      <c r="X117" s="46">
        <f t="shared" si="23"/>
        <v>8696</v>
      </c>
      <c r="Y117" s="46">
        <v>6075</v>
      </c>
      <c r="Z117" s="46">
        <v>291866</v>
      </c>
      <c r="AA117" s="49">
        <v>15930</v>
      </c>
      <c r="AB117" s="49">
        <v>216652</v>
      </c>
      <c r="AC117" s="50">
        <v>36279</v>
      </c>
      <c r="AD117" s="49">
        <v>270251</v>
      </c>
      <c r="AE117" s="52">
        <v>19786</v>
      </c>
      <c r="AF117" s="52">
        <v>1541</v>
      </c>
      <c r="AG117" s="52">
        <v>1477</v>
      </c>
      <c r="AH117" s="53">
        <v>60</v>
      </c>
      <c r="AI117" s="52">
        <v>22864</v>
      </c>
      <c r="AJ117" s="52">
        <v>13757</v>
      </c>
      <c r="AK117" s="52">
        <v>12351</v>
      </c>
      <c r="AL117" s="53">
        <v>56</v>
      </c>
      <c r="AM117" s="53">
        <v>53</v>
      </c>
      <c r="AN117" s="54">
        <v>1924</v>
      </c>
      <c r="AO117" s="55">
        <f t="shared" si="27"/>
        <v>0.46450989859971026</v>
      </c>
      <c r="AP117" s="54">
        <v>29052</v>
      </c>
      <c r="AQ117" s="55">
        <f t="shared" si="24"/>
        <v>7.0140028971511343</v>
      </c>
      <c r="AR117" s="54">
        <v>520</v>
      </c>
      <c r="AS117" s="54">
        <v>7826</v>
      </c>
      <c r="AT117" s="54">
        <v>8491</v>
      </c>
      <c r="AU117" s="54">
        <v>38128</v>
      </c>
      <c r="AV117" s="57">
        <v>313</v>
      </c>
      <c r="AW117" s="54">
        <v>45954</v>
      </c>
      <c r="AX117" s="55">
        <f t="shared" si="25"/>
        <v>11.094640270400772</v>
      </c>
      <c r="AY117" s="55">
        <f t="shared" si="26"/>
        <v>1.5817843866171004</v>
      </c>
      <c r="AZ117" s="54">
        <v>425</v>
      </c>
      <c r="BA117" s="54"/>
      <c r="BB117" s="54">
        <v>11937</v>
      </c>
      <c r="BC117" s="58">
        <v>167</v>
      </c>
      <c r="BD117" s="59">
        <v>2711</v>
      </c>
      <c r="BE117" s="60">
        <f t="shared" si="21"/>
        <v>0.65451472718493486</v>
      </c>
    </row>
    <row r="118" spans="1:57" s="38" customFormat="1" ht="12.75" x14ac:dyDescent="0.2">
      <c r="A118" s="3" t="s">
        <v>126</v>
      </c>
      <c r="B118" s="38" t="s">
        <v>281</v>
      </c>
      <c r="C118" s="3" t="s">
        <v>168</v>
      </c>
      <c r="D118" s="3" t="s">
        <v>4</v>
      </c>
      <c r="E118" s="39">
        <v>1457</v>
      </c>
      <c r="F118" s="40">
        <v>52</v>
      </c>
      <c r="G118" s="40">
        <v>884</v>
      </c>
      <c r="H118" s="42">
        <v>22</v>
      </c>
      <c r="I118" s="42">
        <v>6</v>
      </c>
      <c r="J118" s="42">
        <v>28</v>
      </c>
      <c r="K118" s="42">
        <v>6</v>
      </c>
      <c r="L118" s="42">
        <v>3</v>
      </c>
      <c r="M118" s="43">
        <v>4000</v>
      </c>
      <c r="N118" s="44">
        <v>1850</v>
      </c>
      <c r="O118" s="44">
        <v>2015</v>
      </c>
      <c r="P118" s="44">
        <v>2018</v>
      </c>
      <c r="Q118" s="45" t="s">
        <v>5</v>
      </c>
      <c r="R118" s="45" t="s">
        <v>10</v>
      </c>
      <c r="S118" s="46">
        <v>46375</v>
      </c>
      <c r="T118" s="47">
        <f t="shared" si="22"/>
        <v>31.829100892244337</v>
      </c>
      <c r="U118" s="46">
        <v>837</v>
      </c>
      <c r="V118" s="46">
        <v>2786</v>
      </c>
      <c r="W118" s="46">
        <v>0</v>
      </c>
      <c r="X118" s="46">
        <f t="shared" si="23"/>
        <v>3623</v>
      </c>
      <c r="Y118" s="46">
        <v>20801</v>
      </c>
      <c r="Z118" s="46">
        <v>70799</v>
      </c>
      <c r="AA118" s="49">
        <v>14711</v>
      </c>
      <c r="AB118" s="49">
        <v>37242</v>
      </c>
      <c r="AC118" s="50">
        <v>15402</v>
      </c>
      <c r="AD118" s="49">
        <v>68992</v>
      </c>
      <c r="AE118" s="52">
        <v>24774</v>
      </c>
      <c r="AF118" s="52">
        <v>1612</v>
      </c>
      <c r="AG118" s="53">
        <v>595</v>
      </c>
      <c r="AH118" s="53">
        <v>363</v>
      </c>
      <c r="AI118" s="52">
        <v>27344</v>
      </c>
      <c r="AJ118" s="52">
        <v>17687</v>
      </c>
      <c r="AK118" s="52">
        <v>15352</v>
      </c>
      <c r="AL118" s="53">
        <v>3</v>
      </c>
      <c r="AM118" s="53">
        <v>55</v>
      </c>
      <c r="AN118" s="57">
        <v>397</v>
      </c>
      <c r="AO118" s="55">
        <f t="shared" si="27"/>
        <v>0.27247769389155801</v>
      </c>
      <c r="AP118" s="56"/>
      <c r="AQ118" s="55"/>
      <c r="AR118" s="54">
        <v>157</v>
      </c>
      <c r="AS118" s="54">
        <v>875</v>
      </c>
      <c r="AT118" s="54">
        <v>1378</v>
      </c>
      <c r="AU118" s="54">
        <v>4300</v>
      </c>
      <c r="AV118" s="57">
        <v>133</v>
      </c>
      <c r="AW118" s="54">
        <v>5175</v>
      </c>
      <c r="AX118" s="55">
        <f t="shared" si="25"/>
        <v>3.5518188057652713</v>
      </c>
      <c r="AY118" s="55"/>
      <c r="AZ118" s="54">
        <v>41</v>
      </c>
      <c r="BA118" s="54"/>
      <c r="BB118" s="54"/>
      <c r="BC118" s="58">
        <v>59</v>
      </c>
      <c r="BD118" s="59">
        <v>654</v>
      </c>
      <c r="BE118" s="60">
        <f t="shared" si="21"/>
        <v>0.44886753603294438</v>
      </c>
    </row>
    <row r="119" spans="1:57" s="38" customFormat="1" ht="12.75" x14ac:dyDescent="0.2">
      <c r="A119" s="3" t="s">
        <v>127</v>
      </c>
      <c r="B119" s="38" t="s">
        <v>282</v>
      </c>
      <c r="C119" s="3" t="s">
        <v>198</v>
      </c>
      <c r="D119" s="3" t="s">
        <v>4</v>
      </c>
      <c r="E119" s="39">
        <v>4919</v>
      </c>
      <c r="F119" s="40">
        <v>52</v>
      </c>
      <c r="G119" s="39">
        <v>2184</v>
      </c>
      <c r="H119" s="42">
        <v>195</v>
      </c>
      <c r="I119" s="42">
        <v>0</v>
      </c>
      <c r="J119" s="42">
        <v>195</v>
      </c>
      <c r="K119" s="42">
        <v>7.5</v>
      </c>
      <c r="L119" s="42">
        <v>8</v>
      </c>
      <c r="M119" s="43">
        <v>17000</v>
      </c>
      <c r="N119" s="44">
        <v>1909</v>
      </c>
      <c r="O119" s="44">
        <v>2014</v>
      </c>
      <c r="P119" s="44">
        <v>2014</v>
      </c>
      <c r="Q119" s="45" t="s">
        <v>13</v>
      </c>
      <c r="R119" s="45" t="s">
        <v>5</v>
      </c>
      <c r="S119" s="46">
        <v>379250</v>
      </c>
      <c r="T119" s="47">
        <f t="shared" si="22"/>
        <v>77.099003862573696</v>
      </c>
      <c r="U119" s="46">
        <v>0</v>
      </c>
      <c r="V119" s="46">
        <v>7774</v>
      </c>
      <c r="W119" s="46">
        <v>1074</v>
      </c>
      <c r="X119" s="46">
        <f t="shared" si="23"/>
        <v>8848</v>
      </c>
      <c r="Y119" s="46">
        <v>53338</v>
      </c>
      <c r="Z119" s="46">
        <v>440362</v>
      </c>
      <c r="AA119" s="49">
        <v>20865</v>
      </c>
      <c r="AB119" s="49">
        <v>324074</v>
      </c>
      <c r="AC119" s="50">
        <v>91850</v>
      </c>
      <c r="AD119" s="49">
        <v>437696</v>
      </c>
      <c r="AE119" s="52">
        <v>36109</v>
      </c>
      <c r="AF119" s="52">
        <v>3392</v>
      </c>
      <c r="AG119" s="52">
        <v>1253</v>
      </c>
      <c r="AH119" s="53">
        <v>0</v>
      </c>
      <c r="AI119" s="52">
        <v>40754</v>
      </c>
      <c r="AJ119" s="52">
        <v>13757</v>
      </c>
      <c r="AK119" s="52">
        <v>12351</v>
      </c>
      <c r="AL119" s="53">
        <v>51</v>
      </c>
      <c r="AM119" s="53">
        <v>52</v>
      </c>
      <c r="AN119" s="54">
        <v>6013</v>
      </c>
      <c r="AO119" s="55">
        <f t="shared" si="27"/>
        <v>1.2224029274242731</v>
      </c>
      <c r="AP119" s="54">
        <v>11849</v>
      </c>
      <c r="AQ119" s="55">
        <f>AP119/E119</f>
        <v>2.4088229314901404</v>
      </c>
      <c r="AR119" s="54">
        <v>5259</v>
      </c>
      <c r="AS119" s="54">
        <v>4415</v>
      </c>
      <c r="AT119" s="54">
        <v>7753</v>
      </c>
      <c r="AU119" s="54">
        <v>20865</v>
      </c>
      <c r="AV119" s="57">
        <v>0</v>
      </c>
      <c r="AW119" s="54">
        <v>25280</v>
      </c>
      <c r="AX119" s="55">
        <f t="shared" si="25"/>
        <v>5.1392559463305547</v>
      </c>
      <c r="AY119" s="55">
        <f>AW119/AP119</f>
        <v>2.133513376656258</v>
      </c>
      <c r="AZ119" s="54">
        <v>1631</v>
      </c>
      <c r="BA119" s="54">
        <v>18713</v>
      </c>
      <c r="BB119" s="54">
        <v>43551</v>
      </c>
      <c r="BC119" s="58">
        <v>161</v>
      </c>
      <c r="BD119" s="59">
        <v>2617</v>
      </c>
      <c r="BE119" s="60">
        <f t="shared" si="21"/>
        <v>0.53201870298841225</v>
      </c>
    </row>
    <row r="120" spans="1:57" s="38" customFormat="1" ht="12.75" x14ac:dyDescent="0.2">
      <c r="A120" s="3" t="s">
        <v>128</v>
      </c>
      <c r="B120" s="38" t="s">
        <v>283</v>
      </c>
      <c r="C120" s="3" t="s">
        <v>181</v>
      </c>
      <c r="D120" s="3" t="s">
        <v>4</v>
      </c>
      <c r="E120" s="40">
        <v>440</v>
      </c>
      <c r="F120" s="40">
        <v>52</v>
      </c>
      <c r="G120" s="40">
        <v>858</v>
      </c>
      <c r="H120" s="42">
        <v>16.5</v>
      </c>
      <c r="I120" s="42">
        <v>0</v>
      </c>
      <c r="J120" s="42">
        <v>16.5</v>
      </c>
      <c r="K120" s="42">
        <v>0</v>
      </c>
      <c r="L120" s="42">
        <v>1</v>
      </c>
      <c r="M120" s="44">
        <v>832</v>
      </c>
      <c r="N120" s="44">
        <v>1781</v>
      </c>
      <c r="O120" s="44">
        <v>2011</v>
      </c>
      <c r="P120" s="44">
        <v>2022</v>
      </c>
      <c r="Q120" s="45" t="s">
        <v>9</v>
      </c>
      <c r="R120" s="45" t="s">
        <v>9</v>
      </c>
      <c r="S120" s="46">
        <v>22034</v>
      </c>
      <c r="T120" s="47">
        <f t="shared" si="22"/>
        <v>50.077272727272728</v>
      </c>
      <c r="U120" s="46">
        <v>2300</v>
      </c>
      <c r="V120" s="46">
        <v>0</v>
      </c>
      <c r="W120" s="46">
        <v>0</v>
      </c>
      <c r="X120" s="46">
        <f t="shared" si="23"/>
        <v>2300</v>
      </c>
      <c r="Y120" s="46">
        <v>0</v>
      </c>
      <c r="Z120" s="46">
        <v>24334</v>
      </c>
      <c r="AA120" s="49">
        <v>1264</v>
      </c>
      <c r="AB120" s="49">
        <v>14089</v>
      </c>
      <c r="AC120" s="50">
        <v>4580</v>
      </c>
      <c r="AD120" s="49">
        <v>22602</v>
      </c>
      <c r="AE120" s="52">
        <v>4402</v>
      </c>
      <c r="AF120" s="53">
        <v>450</v>
      </c>
      <c r="AG120" s="53">
        <v>239</v>
      </c>
      <c r="AH120" s="53">
        <v>22</v>
      </c>
      <c r="AI120" s="52">
        <v>5113</v>
      </c>
      <c r="AJ120" s="52">
        <v>13757</v>
      </c>
      <c r="AK120" s="52">
        <v>12351</v>
      </c>
      <c r="AL120" s="53">
        <v>4</v>
      </c>
      <c r="AM120" s="53">
        <v>52</v>
      </c>
      <c r="AN120" s="57">
        <v>415</v>
      </c>
      <c r="AO120" s="55">
        <f t="shared" si="27"/>
        <v>0.94318181818181823</v>
      </c>
      <c r="AP120" s="54">
        <v>1005</v>
      </c>
      <c r="AQ120" s="55">
        <f>AP120/E120</f>
        <v>2.2840909090909092</v>
      </c>
      <c r="AR120" s="54"/>
      <c r="AS120" s="54">
        <v>27</v>
      </c>
      <c r="AT120" s="54">
        <v>94</v>
      </c>
      <c r="AU120" s="57">
        <v>412</v>
      </c>
      <c r="AV120" s="57">
        <v>5</v>
      </c>
      <c r="AW120" s="57">
        <v>439</v>
      </c>
      <c r="AX120" s="55">
        <f t="shared" si="25"/>
        <v>0.99772727272727268</v>
      </c>
      <c r="AY120" s="55">
        <f>AW120/AP120</f>
        <v>0.43681592039800993</v>
      </c>
      <c r="AZ120" s="54">
        <v>10</v>
      </c>
      <c r="BA120" s="54"/>
      <c r="BB120" s="54"/>
      <c r="BC120" s="58">
        <v>20</v>
      </c>
      <c r="BD120" s="59">
        <v>86</v>
      </c>
      <c r="BE120" s="60">
        <f t="shared" si="21"/>
        <v>0.19545454545454546</v>
      </c>
    </row>
    <row r="121" spans="1:57" s="38" customFormat="1" ht="12.75" x14ac:dyDescent="0.2">
      <c r="A121" s="3" t="s">
        <v>129</v>
      </c>
      <c r="B121" s="38" t="s">
        <v>284</v>
      </c>
      <c r="C121" s="3" t="s">
        <v>176</v>
      </c>
      <c r="D121" s="3" t="s">
        <v>4</v>
      </c>
      <c r="E121" s="39">
        <v>1030</v>
      </c>
      <c r="F121" s="40">
        <v>51</v>
      </c>
      <c r="G121" s="40">
        <v>915</v>
      </c>
      <c r="H121" s="42">
        <v>23</v>
      </c>
      <c r="I121" s="42">
        <v>0</v>
      </c>
      <c r="J121" s="42">
        <v>23</v>
      </c>
      <c r="K121" s="42">
        <v>12</v>
      </c>
      <c r="L121" s="42">
        <v>2</v>
      </c>
      <c r="M121" s="44">
        <v>690</v>
      </c>
      <c r="N121" s="45" t="s">
        <v>6</v>
      </c>
      <c r="O121" s="44">
        <v>2008</v>
      </c>
      <c r="P121" s="44">
        <v>2018</v>
      </c>
      <c r="Q121" s="45" t="s">
        <v>10</v>
      </c>
      <c r="R121" s="45" t="s">
        <v>10</v>
      </c>
      <c r="S121" s="46">
        <v>32550</v>
      </c>
      <c r="T121" s="47">
        <f t="shared" si="22"/>
        <v>31.601941747572816</v>
      </c>
      <c r="U121" s="46">
        <v>606</v>
      </c>
      <c r="V121" s="46">
        <v>2000</v>
      </c>
      <c r="W121" s="46">
        <v>1296</v>
      </c>
      <c r="X121" s="46">
        <f t="shared" si="23"/>
        <v>3902</v>
      </c>
      <c r="Y121" s="46">
        <v>4360</v>
      </c>
      <c r="Z121" s="46">
        <v>39516</v>
      </c>
      <c r="AA121" s="49">
        <v>5267</v>
      </c>
      <c r="AB121" s="49">
        <v>22729</v>
      </c>
      <c r="AC121" s="50">
        <v>6340</v>
      </c>
      <c r="AD121" s="49">
        <v>34549</v>
      </c>
      <c r="AE121" s="52">
        <v>7428</v>
      </c>
      <c r="AF121" s="53">
        <v>460</v>
      </c>
      <c r="AG121" s="53">
        <v>178</v>
      </c>
      <c r="AH121" s="53">
        <v>37</v>
      </c>
      <c r="AI121" s="52">
        <v>8103</v>
      </c>
      <c r="AJ121" s="52">
        <v>13757</v>
      </c>
      <c r="AK121" s="52">
        <v>12351</v>
      </c>
      <c r="AL121" s="53">
        <v>6</v>
      </c>
      <c r="AM121" s="53">
        <v>54</v>
      </c>
      <c r="AN121" s="57">
        <v>392</v>
      </c>
      <c r="AO121" s="55">
        <f t="shared" si="27"/>
        <v>0.38058252427184464</v>
      </c>
      <c r="AP121" s="57">
        <v>653</v>
      </c>
      <c r="AQ121" s="55">
        <f>AP121/E121</f>
        <v>0.63398058252427181</v>
      </c>
      <c r="AR121" s="54">
        <v>112</v>
      </c>
      <c r="AS121" s="54">
        <v>502</v>
      </c>
      <c r="AT121" s="54">
        <v>692</v>
      </c>
      <c r="AU121" s="54">
        <v>2412</v>
      </c>
      <c r="AV121" s="57">
        <v>0</v>
      </c>
      <c r="AW121" s="54">
        <v>2914</v>
      </c>
      <c r="AX121" s="55">
        <f t="shared" si="25"/>
        <v>2.8291262135922328</v>
      </c>
      <c r="AY121" s="55">
        <f>AW121/AP121</f>
        <v>4.462480857580398</v>
      </c>
      <c r="AZ121" s="54">
        <v>52</v>
      </c>
      <c r="BA121" s="54">
        <v>2833</v>
      </c>
      <c r="BB121" s="54">
        <v>3000</v>
      </c>
      <c r="BC121" s="58">
        <v>10</v>
      </c>
      <c r="BD121" s="59">
        <v>231</v>
      </c>
      <c r="BE121" s="60">
        <f t="shared" si="21"/>
        <v>0.22427184466019418</v>
      </c>
    </row>
    <row r="122" spans="1:57" s="38" customFormat="1" ht="12.75" x14ac:dyDescent="0.2">
      <c r="A122" s="3" t="s">
        <v>130</v>
      </c>
      <c r="B122" s="38" t="s">
        <v>285</v>
      </c>
      <c r="C122" s="3" t="s">
        <v>168</v>
      </c>
      <c r="D122" s="3" t="s">
        <v>8</v>
      </c>
      <c r="E122" s="39">
        <v>2755</v>
      </c>
      <c r="F122" s="40">
        <v>52</v>
      </c>
      <c r="G122" s="39">
        <v>1902</v>
      </c>
      <c r="H122" s="42">
        <v>60</v>
      </c>
      <c r="I122" s="42">
        <v>9</v>
      </c>
      <c r="J122" s="42">
        <v>69</v>
      </c>
      <c r="K122" s="42">
        <v>2</v>
      </c>
      <c r="L122" s="42">
        <v>4</v>
      </c>
      <c r="M122" s="43">
        <v>1085</v>
      </c>
      <c r="N122" s="44">
        <v>1917</v>
      </c>
      <c r="O122" s="44">
        <v>2019</v>
      </c>
      <c r="P122" s="44">
        <v>2019</v>
      </c>
      <c r="Q122" s="45" t="s">
        <v>9</v>
      </c>
      <c r="R122" s="45" t="s">
        <v>13</v>
      </c>
      <c r="S122" s="46">
        <v>79622</v>
      </c>
      <c r="T122" s="47">
        <f t="shared" si="22"/>
        <v>28.900907441016333</v>
      </c>
      <c r="U122" s="46">
        <v>300</v>
      </c>
      <c r="V122" s="46">
        <v>1074</v>
      </c>
      <c r="W122" s="46">
        <v>4282</v>
      </c>
      <c r="X122" s="46">
        <f t="shared" si="23"/>
        <v>5656</v>
      </c>
      <c r="Y122" s="46">
        <v>14334</v>
      </c>
      <c r="Z122" s="46">
        <v>95330</v>
      </c>
      <c r="AA122" s="49">
        <v>6723</v>
      </c>
      <c r="AB122" s="49">
        <v>57581</v>
      </c>
      <c r="AC122" s="50">
        <v>16978</v>
      </c>
      <c r="AD122" s="49">
        <v>82525</v>
      </c>
      <c r="AE122" s="52">
        <v>9124</v>
      </c>
      <c r="AF122" s="53">
        <v>645</v>
      </c>
      <c r="AG122" s="53">
        <v>108</v>
      </c>
      <c r="AH122" s="53">
        <v>6</v>
      </c>
      <c r="AI122" s="52">
        <v>9883</v>
      </c>
      <c r="AJ122" s="52">
        <v>13757</v>
      </c>
      <c r="AK122" s="52">
        <v>12351</v>
      </c>
      <c r="AL122" s="53">
        <v>5</v>
      </c>
      <c r="AM122" s="53">
        <v>52</v>
      </c>
      <c r="AN122" s="54">
        <v>1209</v>
      </c>
      <c r="AO122" s="55">
        <f t="shared" si="27"/>
        <v>0.43883847549909255</v>
      </c>
      <c r="AP122" s="54">
        <v>4802</v>
      </c>
      <c r="AQ122" s="55">
        <f>AP122/E122</f>
        <v>1.7430127041742287</v>
      </c>
      <c r="AR122" s="54">
        <v>690</v>
      </c>
      <c r="AS122" s="54">
        <v>2920</v>
      </c>
      <c r="AT122" s="54">
        <v>3345</v>
      </c>
      <c r="AU122" s="54">
        <v>5305</v>
      </c>
      <c r="AV122" s="57">
        <v>28</v>
      </c>
      <c r="AW122" s="54">
        <v>8225</v>
      </c>
      <c r="AX122" s="55">
        <f t="shared" si="25"/>
        <v>2.9854809437386569</v>
      </c>
      <c r="AY122" s="55">
        <f>AW122/AP122</f>
        <v>1.7128279883381925</v>
      </c>
      <c r="AZ122" s="54">
        <v>205</v>
      </c>
      <c r="BA122" s="54">
        <v>52</v>
      </c>
      <c r="BB122" s="54">
        <v>4618</v>
      </c>
      <c r="BC122" s="58">
        <v>63</v>
      </c>
      <c r="BD122" s="59">
        <v>588</v>
      </c>
      <c r="BE122" s="60">
        <f t="shared" si="21"/>
        <v>0.21343012704174227</v>
      </c>
    </row>
    <row r="123" spans="1:57" s="38" customFormat="1" ht="12.75" x14ac:dyDescent="0.2">
      <c r="A123" s="3" t="s">
        <v>131</v>
      </c>
      <c r="B123" s="38" t="s">
        <v>286</v>
      </c>
      <c r="C123" s="3" t="s">
        <v>191</v>
      </c>
      <c r="D123" s="3" t="s">
        <v>4</v>
      </c>
      <c r="E123" s="39">
        <v>1914</v>
      </c>
      <c r="F123" s="40">
        <v>52</v>
      </c>
      <c r="G123" s="40" t="s">
        <v>6</v>
      </c>
      <c r="H123" s="42">
        <v>24</v>
      </c>
      <c r="I123" s="42">
        <v>20</v>
      </c>
      <c r="J123" s="42">
        <v>44</v>
      </c>
      <c r="K123" s="42">
        <v>6</v>
      </c>
      <c r="L123" s="42" t="s">
        <v>6</v>
      </c>
      <c r="M123" s="43">
        <v>1200</v>
      </c>
      <c r="N123" s="44">
        <v>2021</v>
      </c>
      <c r="O123" s="44">
        <v>2021</v>
      </c>
      <c r="P123" s="44">
        <v>2021</v>
      </c>
      <c r="Q123" s="45" t="s">
        <v>5</v>
      </c>
      <c r="R123" s="45" t="s">
        <v>5</v>
      </c>
      <c r="S123" s="46">
        <v>31948</v>
      </c>
      <c r="T123" s="47">
        <f t="shared" si="22"/>
        <v>16.691745036572623</v>
      </c>
      <c r="U123" s="46">
        <v>0</v>
      </c>
      <c r="V123" s="46">
        <v>0</v>
      </c>
      <c r="W123" s="46">
        <v>8398</v>
      </c>
      <c r="X123" s="46">
        <f t="shared" si="23"/>
        <v>8398</v>
      </c>
      <c r="Y123" s="46">
        <v>9018</v>
      </c>
      <c r="Z123" s="46">
        <v>40966</v>
      </c>
      <c r="AA123" s="49">
        <v>3575</v>
      </c>
      <c r="AB123" s="49">
        <v>23245</v>
      </c>
      <c r="AC123" s="50">
        <v>12171</v>
      </c>
      <c r="AD123" s="49">
        <v>38991</v>
      </c>
      <c r="AE123" s="52">
        <v>5837</v>
      </c>
      <c r="AF123" s="53">
        <v>0</v>
      </c>
      <c r="AG123" s="53">
        <v>88</v>
      </c>
      <c r="AH123" s="53">
        <v>35</v>
      </c>
      <c r="AI123" s="52">
        <v>5960</v>
      </c>
      <c r="AJ123" s="52">
        <v>13158</v>
      </c>
      <c r="AK123" s="52">
        <v>10598</v>
      </c>
      <c r="AL123" s="53">
        <v>0</v>
      </c>
      <c r="AM123" s="53">
        <v>52</v>
      </c>
      <c r="AN123" s="57">
        <v>970</v>
      </c>
      <c r="AO123" s="55">
        <f t="shared" si="27"/>
        <v>0.50679205851619646</v>
      </c>
      <c r="AP123" s="54">
        <v>3105</v>
      </c>
      <c r="AQ123" s="55">
        <f>AP123/E123</f>
        <v>1.6222570532915361</v>
      </c>
      <c r="AR123" s="54">
        <v>125</v>
      </c>
      <c r="AS123" s="54">
        <v>1375</v>
      </c>
      <c r="AT123" s="54">
        <v>1719</v>
      </c>
      <c r="AU123" s="54">
        <v>2536</v>
      </c>
      <c r="AV123" s="57">
        <v>50</v>
      </c>
      <c r="AW123" s="54">
        <v>3911</v>
      </c>
      <c r="AX123" s="55">
        <f t="shared" si="25"/>
        <v>2.0433646812957158</v>
      </c>
      <c r="AY123" s="55">
        <f>AW123/AP123</f>
        <v>1.2595813204508857</v>
      </c>
      <c r="AZ123" s="54">
        <v>10</v>
      </c>
      <c r="BA123" s="54">
        <v>10</v>
      </c>
      <c r="BB123" s="54"/>
      <c r="BC123" s="58">
        <v>37</v>
      </c>
      <c r="BD123" s="59">
        <v>602</v>
      </c>
      <c r="BE123" s="60">
        <f t="shared" si="21"/>
        <v>0.31452455590386624</v>
      </c>
    </row>
    <row r="124" spans="1:57" s="38" customFormat="1" ht="12.75" x14ac:dyDescent="0.2">
      <c r="A124" s="3" t="s">
        <v>132</v>
      </c>
      <c r="B124" s="38" t="s">
        <v>181</v>
      </c>
      <c r="C124" s="3" t="s">
        <v>181</v>
      </c>
      <c r="D124" s="3" t="s">
        <v>8</v>
      </c>
      <c r="E124" s="39">
        <v>22158</v>
      </c>
      <c r="F124" s="40">
        <v>52</v>
      </c>
      <c r="G124" s="39">
        <v>2652</v>
      </c>
      <c r="H124" s="42">
        <v>165</v>
      </c>
      <c r="I124" s="42">
        <v>281.5</v>
      </c>
      <c r="J124" s="42">
        <v>446.5</v>
      </c>
      <c r="K124" s="42">
        <v>6</v>
      </c>
      <c r="L124" s="42">
        <v>16</v>
      </c>
      <c r="M124" s="43">
        <v>24167</v>
      </c>
      <c r="N124" s="44">
        <v>1858</v>
      </c>
      <c r="O124" s="44">
        <v>1988</v>
      </c>
      <c r="P124" s="44">
        <v>1988</v>
      </c>
      <c r="Q124" s="45" t="s">
        <v>9</v>
      </c>
      <c r="R124" s="45" t="s">
        <v>9</v>
      </c>
      <c r="S124" s="46">
        <v>893210</v>
      </c>
      <c r="T124" s="47">
        <f t="shared" si="22"/>
        <v>40.31094864157415</v>
      </c>
      <c r="U124" s="46">
        <v>1373</v>
      </c>
      <c r="V124" s="46">
        <v>32299</v>
      </c>
      <c r="W124" s="46">
        <v>5000</v>
      </c>
      <c r="X124" s="46">
        <f t="shared" si="23"/>
        <v>38672</v>
      </c>
      <c r="Y124" s="46">
        <v>79570</v>
      </c>
      <c r="Z124" s="46">
        <v>1006452</v>
      </c>
      <c r="AA124" s="49">
        <v>120591</v>
      </c>
      <c r="AB124" s="49">
        <v>836159</v>
      </c>
      <c r="AC124" s="50">
        <v>326588</v>
      </c>
      <c r="AD124" s="49">
        <v>1305593</v>
      </c>
      <c r="AE124" s="52">
        <v>66844</v>
      </c>
      <c r="AF124" s="52">
        <v>4456</v>
      </c>
      <c r="AG124" s="52">
        <v>2832</v>
      </c>
      <c r="AH124" s="53">
        <v>1</v>
      </c>
      <c r="AI124" s="52">
        <v>74133</v>
      </c>
      <c r="AJ124" s="52">
        <v>45190</v>
      </c>
      <c r="AK124" s="52">
        <v>22042</v>
      </c>
      <c r="AL124" s="53">
        <v>72</v>
      </c>
      <c r="AM124" s="53">
        <v>52</v>
      </c>
      <c r="AN124" s="54">
        <v>10012</v>
      </c>
      <c r="AO124" s="55">
        <f t="shared" si="27"/>
        <v>0.45184583446159399</v>
      </c>
      <c r="AP124" s="56"/>
      <c r="AQ124" s="55"/>
      <c r="AR124" s="54">
        <v>5764</v>
      </c>
      <c r="AS124" s="54">
        <v>19054</v>
      </c>
      <c r="AT124" s="54">
        <v>28128</v>
      </c>
      <c r="AU124" s="54">
        <v>89735</v>
      </c>
      <c r="AV124" s="57">
        <v>2</v>
      </c>
      <c r="AW124" s="54">
        <v>108789</v>
      </c>
      <c r="AX124" s="55">
        <f t="shared" si="25"/>
        <v>4.909694015705389</v>
      </c>
      <c r="AY124" s="55"/>
      <c r="AZ124" s="54" t="s">
        <v>6</v>
      </c>
      <c r="BA124" s="54">
        <v>57600</v>
      </c>
      <c r="BB124" s="54">
        <v>34554</v>
      </c>
      <c r="BC124" s="58">
        <v>197</v>
      </c>
      <c r="BD124" s="59">
        <v>5893</v>
      </c>
      <c r="BE124" s="60">
        <f t="shared" si="21"/>
        <v>0.265953605921112</v>
      </c>
    </row>
    <row r="125" spans="1:57" s="38" customFormat="1" ht="12.75" x14ac:dyDescent="0.2">
      <c r="A125" s="3" t="s">
        <v>133</v>
      </c>
      <c r="B125" s="38" t="s">
        <v>287</v>
      </c>
      <c r="C125" s="3" t="s">
        <v>191</v>
      </c>
      <c r="D125" s="3" t="s">
        <v>4</v>
      </c>
      <c r="E125" s="39">
        <v>1192</v>
      </c>
      <c r="F125" s="40">
        <v>52</v>
      </c>
      <c r="G125" s="40">
        <v>728</v>
      </c>
      <c r="H125" s="42">
        <v>12</v>
      </c>
      <c r="I125" s="42">
        <v>4</v>
      </c>
      <c r="J125" s="42">
        <v>16</v>
      </c>
      <c r="K125" s="42">
        <v>3</v>
      </c>
      <c r="L125" s="42">
        <v>2</v>
      </c>
      <c r="M125" s="43">
        <v>2518</v>
      </c>
      <c r="N125" s="44">
        <v>1869</v>
      </c>
      <c r="O125" s="45"/>
      <c r="P125" s="45"/>
      <c r="Q125" s="45" t="s">
        <v>13</v>
      </c>
      <c r="R125" s="45" t="s">
        <v>17</v>
      </c>
      <c r="S125" s="46">
        <v>12500</v>
      </c>
      <c r="T125" s="47">
        <f t="shared" si="22"/>
        <v>10.486577181208053</v>
      </c>
      <c r="U125" s="46">
        <v>1757</v>
      </c>
      <c r="V125" s="46">
        <v>0</v>
      </c>
      <c r="W125" s="46">
        <v>3250</v>
      </c>
      <c r="X125" s="46">
        <f t="shared" si="23"/>
        <v>5007</v>
      </c>
      <c r="Y125" s="46">
        <v>9195</v>
      </c>
      <c r="Z125" s="46">
        <v>23452</v>
      </c>
      <c r="AA125" s="49">
        <v>2969</v>
      </c>
      <c r="AB125" s="49">
        <v>12788</v>
      </c>
      <c r="AC125" s="50">
        <v>2727</v>
      </c>
      <c r="AD125" s="49">
        <v>19284</v>
      </c>
      <c r="AE125" s="52">
        <v>5000</v>
      </c>
      <c r="AF125" s="53">
        <v>484</v>
      </c>
      <c r="AG125" s="53">
        <v>0</v>
      </c>
      <c r="AH125" s="53">
        <v>42</v>
      </c>
      <c r="AI125" s="52">
        <v>5526</v>
      </c>
      <c r="AJ125" s="52">
        <v>13757</v>
      </c>
      <c r="AK125" s="52">
        <v>12351</v>
      </c>
      <c r="AL125" s="53">
        <v>1</v>
      </c>
      <c r="AM125" s="53">
        <v>52</v>
      </c>
      <c r="AN125" s="57">
        <v>412</v>
      </c>
      <c r="AO125" s="55">
        <f t="shared" si="27"/>
        <v>0.34563758389261745</v>
      </c>
      <c r="AP125" s="54">
        <v>1642</v>
      </c>
      <c r="AQ125" s="55">
        <f t="shared" ref="AQ125:AQ158" si="28">AP125/E125</f>
        <v>1.3775167785234899</v>
      </c>
      <c r="AR125" s="54">
        <v>114</v>
      </c>
      <c r="AS125" s="54">
        <v>1304</v>
      </c>
      <c r="AT125" s="54">
        <v>1487</v>
      </c>
      <c r="AU125" s="54">
        <v>1530</v>
      </c>
      <c r="AV125" s="57">
        <v>51</v>
      </c>
      <c r="AW125" s="54">
        <v>2834</v>
      </c>
      <c r="AX125" s="55">
        <f t="shared" si="25"/>
        <v>2.3775167785234901</v>
      </c>
      <c r="AY125" s="55">
        <f t="shared" ref="AY125:AY158" si="29">AW125/AP125</f>
        <v>1.7259439707673569</v>
      </c>
      <c r="AZ125" s="54">
        <v>40</v>
      </c>
      <c r="BA125" s="54">
        <v>0</v>
      </c>
      <c r="BB125" s="54">
        <v>646</v>
      </c>
      <c r="BC125" s="61">
        <v>0</v>
      </c>
      <c r="BD125" s="59">
        <v>1069</v>
      </c>
      <c r="BE125" s="60">
        <f t="shared" si="21"/>
        <v>0.89681208053691275</v>
      </c>
    </row>
    <row r="126" spans="1:57" s="38" customFormat="1" ht="12.75" x14ac:dyDescent="0.2">
      <c r="A126" s="3" t="s">
        <v>134</v>
      </c>
      <c r="B126" s="38" t="s">
        <v>288</v>
      </c>
      <c r="C126" s="3" t="s">
        <v>179</v>
      </c>
      <c r="D126" s="3" t="s">
        <v>4</v>
      </c>
      <c r="E126" s="39">
        <v>2299</v>
      </c>
      <c r="F126" s="40">
        <v>52</v>
      </c>
      <c r="G126" s="39">
        <v>1144</v>
      </c>
      <c r="H126" s="42">
        <v>20</v>
      </c>
      <c r="I126" s="42">
        <v>15</v>
      </c>
      <c r="J126" s="42">
        <v>35</v>
      </c>
      <c r="K126" s="42">
        <v>0</v>
      </c>
      <c r="L126" s="42">
        <v>1</v>
      </c>
      <c r="M126" s="44">
        <v>384</v>
      </c>
      <c r="N126" s="44">
        <v>2012</v>
      </c>
      <c r="O126" s="44">
        <v>2012</v>
      </c>
      <c r="P126" s="45" t="s">
        <v>6</v>
      </c>
      <c r="Q126" s="45" t="s">
        <v>9</v>
      </c>
      <c r="R126" s="45" t="s">
        <v>5</v>
      </c>
      <c r="S126" s="46">
        <v>39437</v>
      </c>
      <c r="T126" s="47">
        <f t="shared" si="22"/>
        <v>17.153979991300567</v>
      </c>
      <c r="U126" s="46">
        <v>1242</v>
      </c>
      <c r="V126" s="46">
        <v>0</v>
      </c>
      <c r="W126" s="46">
        <v>2300</v>
      </c>
      <c r="X126" s="46">
        <f t="shared" si="23"/>
        <v>3542</v>
      </c>
      <c r="Y126" s="46">
        <v>3577</v>
      </c>
      <c r="Z126" s="46">
        <v>44256</v>
      </c>
      <c r="AA126" s="49">
        <v>4290</v>
      </c>
      <c r="AB126" s="49">
        <v>29660</v>
      </c>
      <c r="AC126" s="50">
        <v>1849</v>
      </c>
      <c r="AD126" s="49">
        <v>38640</v>
      </c>
      <c r="AE126" s="52">
        <v>5000</v>
      </c>
      <c r="AF126" s="53">
        <v>585</v>
      </c>
      <c r="AG126" s="53">
        <v>0</v>
      </c>
      <c r="AH126" s="53">
        <v>120</v>
      </c>
      <c r="AI126" s="52">
        <v>5705</v>
      </c>
      <c r="AJ126" s="52">
        <v>0</v>
      </c>
      <c r="AK126" s="52">
        <v>0</v>
      </c>
      <c r="AL126" s="53">
        <v>65</v>
      </c>
      <c r="AM126" s="53">
        <v>52</v>
      </c>
      <c r="AN126" s="57">
        <v>457</v>
      </c>
      <c r="AO126" s="55">
        <f t="shared" si="27"/>
        <v>0.1987820791648543</v>
      </c>
      <c r="AP126" s="54">
        <v>1500</v>
      </c>
      <c r="AQ126" s="55">
        <f t="shared" si="28"/>
        <v>0.6524575902566333</v>
      </c>
      <c r="AR126" s="54">
        <v>30</v>
      </c>
      <c r="AS126" s="54">
        <v>0</v>
      </c>
      <c r="AT126" s="54">
        <v>394</v>
      </c>
      <c r="AU126" s="54">
        <v>4053</v>
      </c>
      <c r="AV126" s="57">
        <v>0</v>
      </c>
      <c r="AW126" s="54">
        <v>4053</v>
      </c>
      <c r="AX126" s="55">
        <f t="shared" si="25"/>
        <v>1.7629404088734233</v>
      </c>
      <c r="AY126" s="55">
        <f t="shared" si="29"/>
        <v>2.702</v>
      </c>
      <c r="AZ126" s="54">
        <v>100</v>
      </c>
      <c r="BA126" s="54">
        <v>0</v>
      </c>
      <c r="BB126" s="54">
        <v>0</v>
      </c>
      <c r="BC126" s="58">
        <v>33</v>
      </c>
      <c r="BD126" s="59">
        <v>131</v>
      </c>
      <c r="BE126" s="60">
        <f t="shared" si="21"/>
        <v>5.6981296215745977E-2</v>
      </c>
    </row>
    <row r="127" spans="1:57" s="38" customFormat="1" ht="12.75" x14ac:dyDescent="0.2">
      <c r="A127" s="3" t="s">
        <v>135</v>
      </c>
      <c r="B127" s="38" t="s">
        <v>289</v>
      </c>
      <c r="C127" s="3" t="s">
        <v>181</v>
      </c>
      <c r="D127" s="3" t="s">
        <v>4</v>
      </c>
      <c r="E127" s="40">
        <v>851</v>
      </c>
      <c r="F127" s="40">
        <v>52</v>
      </c>
      <c r="G127" s="39">
        <v>2080</v>
      </c>
      <c r="H127" s="42">
        <v>52</v>
      </c>
      <c r="I127" s="42">
        <v>66</v>
      </c>
      <c r="J127" s="42">
        <v>118</v>
      </c>
      <c r="K127" s="42">
        <v>5</v>
      </c>
      <c r="L127" s="42">
        <v>6</v>
      </c>
      <c r="M127" s="43">
        <v>7540</v>
      </c>
      <c r="N127" s="44">
        <v>1999</v>
      </c>
      <c r="O127" s="44">
        <v>2019</v>
      </c>
      <c r="P127" s="44">
        <v>2017</v>
      </c>
      <c r="Q127" s="45" t="s">
        <v>5</v>
      </c>
      <c r="R127" s="45" t="s">
        <v>5</v>
      </c>
      <c r="S127" s="46">
        <v>261051</v>
      </c>
      <c r="T127" s="47">
        <f t="shared" si="22"/>
        <v>306.75793184488839</v>
      </c>
      <c r="U127" s="46">
        <v>0</v>
      </c>
      <c r="V127" s="46">
        <v>2000</v>
      </c>
      <c r="W127" s="46">
        <v>0</v>
      </c>
      <c r="X127" s="46">
        <f t="shared" si="23"/>
        <v>2000</v>
      </c>
      <c r="Y127" s="46">
        <v>5925</v>
      </c>
      <c r="Z127" s="46">
        <v>268976</v>
      </c>
      <c r="AA127" s="49">
        <v>31977</v>
      </c>
      <c r="AB127" s="49">
        <v>181016</v>
      </c>
      <c r="AC127" s="50">
        <v>42882</v>
      </c>
      <c r="AD127" s="49">
        <v>270375</v>
      </c>
      <c r="AE127" s="52">
        <v>18842</v>
      </c>
      <c r="AF127" s="52">
        <v>1427</v>
      </c>
      <c r="AG127" s="53">
        <v>504</v>
      </c>
      <c r="AH127" s="53">
        <v>52</v>
      </c>
      <c r="AI127" s="52">
        <v>20825</v>
      </c>
      <c r="AJ127" s="52">
        <v>18734</v>
      </c>
      <c r="AK127" s="52">
        <v>21376</v>
      </c>
      <c r="AL127" s="53">
        <v>27</v>
      </c>
      <c r="AM127" s="53">
        <v>52</v>
      </c>
      <c r="AN127" s="54">
        <v>1306</v>
      </c>
      <c r="AO127" s="55">
        <f t="shared" si="27"/>
        <v>1.5346650998824911</v>
      </c>
      <c r="AP127" s="54">
        <v>23647</v>
      </c>
      <c r="AQ127" s="55">
        <f t="shared" si="28"/>
        <v>27.787309048178614</v>
      </c>
      <c r="AR127" s="54">
        <v>8745</v>
      </c>
      <c r="AS127" s="54">
        <v>1703</v>
      </c>
      <c r="AT127" s="54">
        <v>1845</v>
      </c>
      <c r="AU127" s="54">
        <v>20828</v>
      </c>
      <c r="AV127" s="57">
        <v>732</v>
      </c>
      <c r="AW127" s="54">
        <v>22531</v>
      </c>
      <c r="AX127" s="55">
        <f t="shared" si="25"/>
        <v>26.475910693301998</v>
      </c>
      <c r="AY127" s="55">
        <f t="shared" si="29"/>
        <v>0.95280585275087748</v>
      </c>
      <c r="AZ127" s="54">
        <v>353</v>
      </c>
      <c r="BA127" s="54">
        <v>895</v>
      </c>
      <c r="BB127" s="54">
        <v>12495</v>
      </c>
      <c r="BC127" s="58">
        <v>299</v>
      </c>
      <c r="BD127" s="59">
        <v>5724</v>
      </c>
      <c r="BE127" s="60">
        <f t="shared" si="21"/>
        <v>6.7262044653349005</v>
      </c>
    </row>
    <row r="128" spans="1:57" s="38" customFormat="1" ht="12.75" x14ac:dyDescent="0.2">
      <c r="A128" s="3" t="s">
        <v>136</v>
      </c>
      <c r="B128" s="38" t="s">
        <v>136</v>
      </c>
      <c r="C128" s="3" t="s">
        <v>181</v>
      </c>
      <c r="D128" s="3" t="s">
        <v>8</v>
      </c>
      <c r="E128" s="39">
        <v>1283</v>
      </c>
      <c r="F128" s="40">
        <v>52</v>
      </c>
      <c r="G128" s="40">
        <v>690</v>
      </c>
      <c r="H128" s="42">
        <v>0</v>
      </c>
      <c r="I128" s="42">
        <v>0</v>
      </c>
      <c r="J128" s="42">
        <v>0</v>
      </c>
      <c r="K128" s="42">
        <v>25</v>
      </c>
      <c r="L128" s="42">
        <v>0</v>
      </c>
      <c r="M128" s="43">
        <v>2705</v>
      </c>
      <c r="N128" s="45"/>
      <c r="O128" s="45"/>
      <c r="P128" s="45"/>
      <c r="Q128" s="45"/>
      <c r="R128" s="45"/>
      <c r="S128" s="46">
        <v>7500</v>
      </c>
      <c r="T128" s="47">
        <f t="shared" si="22"/>
        <v>5.8456742010911924</v>
      </c>
      <c r="U128" s="46">
        <v>0</v>
      </c>
      <c r="V128" s="46">
        <v>0</v>
      </c>
      <c r="W128" s="46">
        <v>0</v>
      </c>
      <c r="X128" s="46">
        <f t="shared" si="23"/>
        <v>0</v>
      </c>
      <c r="Y128" s="46">
        <v>17526</v>
      </c>
      <c r="Z128" s="46">
        <v>25026</v>
      </c>
      <c r="AA128" s="49">
        <v>5260</v>
      </c>
      <c r="AB128" s="49">
        <v>0</v>
      </c>
      <c r="AC128" s="50">
        <v>15326</v>
      </c>
      <c r="AD128" s="49">
        <v>20586</v>
      </c>
      <c r="AE128" s="52">
        <v>10243</v>
      </c>
      <c r="AF128" s="52">
        <v>1939</v>
      </c>
      <c r="AG128" s="53">
        <v>98</v>
      </c>
      <c r="AH128" s="53">
        <v>17</v>
      </c>
      <c r="AI128" s="52">
        <v>12297</v>
      </c>
      <c r="AJ128" s="52">
        <v>13693</v>
      </c>
      <c r="AK128" s="52">
        <v>10598</v>
      </c>
      <c r="AL128" s="53">
        <v>14</v>
      </c>
      <c r="AM128" s="53">
        <v>52</v>
      </c>
      <c r="AN128" s="57">
        <v>423</v>
      </c>
      <c r="AO128" s="55">
        <f t="shared" si="27"/>
        <v>0.32969602494154326</v>
      </c>
      <c r="AP128" s="54">
        <v>1687</v>
      </c>
      <c r="AQ128" s="55">
        <f t="shared" si="28"/>
        <v>1.3148869836321122</v>
      </c>
      <c r="AR128" s="54">
        <v>338</v>
      </c>
      <c r="AS128" s="54">
        <v>929</v>
      </c>
      <c r="AT128" s="54">
        <v>1079</v>
      </c>
      <c r="AU128" s="54">
        <v>1685</v>
      </c>
      <c r="AV128" s="57">
        <v>31</v>
      </c>
      <c r="AW128" s="54">
        <v>2614</v>
      </c>
      <c r="AX128" s="55">
        <f t="shared" si="25"/>
        <v>2.0374123148869838</v>
      </c>
      <c r="AY128" s="55">
        <f t="shared" si="29"/>
        <v>1.5494961470065205</v>
      </c>
      <c r="AZ128" s="54">
        <v>11</v>
      </c>
      <c r="BA128" s="54">
        <v>0</v>
      </c>
      <c r="BB128" s="54"/>
      <c r="BC128" s="58">
        <v>19</v>
      </c>
      <c r="BD128" s="59">
        <v>223</v>
      </c>
      <c r="BE128" s="60">
        <f t="shared" si="21"/>
        <v>0.17381137957911147</v>
      </c>
    </row>
    <row r="129" spans="1:57" s="38" customFormat="1" ht="12.75" x14ac:dyDescent="0.2">
      <c r="A129" s="3" t="s">
        <v>137</v>
      </c>
      <c r="B129" s="38" t="s">
        <v>290</v>
      </c>
      <c r="C129" s="3" t="s">
        <v>201</v>
      </c>
      <c r="D129" s="3" t="s">
        <v>4</v>
      </c>
      <c r="E129" s="39">
        <v>20042</v>
      </c>
      <c r="F129" s="40">
        <v>52</v>
      </c>
      <c r="G129" s="39">
        <v>2350</v>
      </c>
      <c r="H129" s="42">
        <v>160</v>
      </c>
      <c r="I129" s="42">
        <v>343</v>
      </c>
      <c r="J129" s="42">
        <v>503</v>
      </c>
      <c r="K129" s="42">
        <v>30.67</v>
      </c>
      <c r="L129" s="42">
        <v>16</v>
      </c>
      <c r="M129" s="43">
        <v>7800</v>
      </c>
      <c r="N129" s="44">
        <v>2021</v>
      </c>
      <c r="O129" s="44">
        <v>2021</v>
      </c>
      <c r="P129" s="44">
        <v>2021</v>
      </c>
      <c r="Q129" s="45" t="s">
        <v>13</v>
      </c>
      <c r="R129" s="45" t="s">
        <v>13</v>
      </c>
      <c r="S129" s="46">
        <v>814255</v>
      </c>
      <c r="T129" s="47">
        <f t="shared" si="22"/>
        <v>40.627432391976846</v>
      </c>
      <c r="U129" s="46">
        <v>300</v>
      </c>
      <c r="V129" s="46">
        <v>41928</v>
      </c>
      <c r="W129" s="46">
        <v>0</v>
      </c>
      <c r="X129" s="46">
        <f t="shared" si="23"/>
        <v>42228</v>
      </c>
      <c r="Y129" s="46">
        <v>22993</v>
      </c>
      <c r="Z129" s="46">
        <v>879476</v>
      </c>
      <c r="AA129" s="49">
        <v>61232</v>
      </c>
      <c r="AB129" s="49">
        <v>540012</v>
      </c>
      <c r="AC129" s="50">
        <v>149554</v>
      </c>
      <c r="AD129" s="49">
        <v>760529</v>
      </c>
      <c r="AE129" s="52">
        <v>50525</v>
      </c>
      <c r="AF129" s="52">
        <v>3357</v>
      </c>
      <c r="AG129" s="52">
        <v>3778</v>
      </c>
      <c r="AH129" s="53">
        <v>134</v>
      </c>
      <c r="AI129" s="52">
        <v>57794</v>
      </c>
      <c r="AJ129" s="62">
        <v>14047</v>
      </c>
      <c r="AK129" s="52">
        <v>12497</v>
      </c>
      <c r="AL129" s="53">
        <v>52</v>
      </c>
      <c r="AM129" s="53">
        <v>56</v>
      </c>
      <c r="AN129" s="54">
        <v>10027</v>
      </c>
      <c r="AO129" s="55">
        <f t="shared" si="27"/>
        <v>0.5002993713202275</v>
      </c>
      <c r="AP129" s="54">
        <v>71880</v>
      </c>
      <c r="AQ129" s="55">
        <f t="shared" si="28"/>
        <v>3.5864684163257161</v>
      </c>
      <c r="AR129" s="54">
        <v>5928</v>
      </c>
      <c r="AS129" s="54">
        <v>34785</v>
      </c>
      <c r="AT129" s="54">
        <v>42992</v>
      </c>
      <c r="AU129" s="54">
        <v>132272</v>
      </c>
      <c r="AV129" s="57">
        <v>237</v>
      </c>
      <c r="AW129" s="54">
        <v>167057</v>
      </c>
      <c r="AX129" s="55">
        <f t="shared" si="25"/>
        <v>8.3353457738748631</v>
      </c>
      <c r="AY129" s="55">
        <f t="shared" si="29"/>
        <v>2.3241096271563717</v>
      </c>
      <c r="AZ129" s="54">
        <v>2650</v>
      </c>
      <c r="BA129" s="54"/>
      <c r="BB129" s="54">
        <v>64653</v>
      </c>
      <c r="BC129" s="58">
        <v>284</v>
      </c>
      <c r="BD129" s="59">
        <v>3639</v>
      </c>
      <c r="BE129" s="60">
        <f t="shared" ref="BE129:BE160" si="30">BD129/E129</f>
        <v>0.18156870571799222</v>
      </c>
    </row>
    <row r="130" spans="1:57" s="38" customFormat="1" ht="12.75" x14ac:dyDescent="0.2">
      <c r="A130" s="3" t="s">
        <v>138</v>
      </c>
      <c r="B130" s="38" t="s">
        <v>291</v>
      </c>
      <c r="C130" s="3" t="s">
        <v>198</v>
      </c>
      <c r="D130" s="3" t="s">
        <v>8</v>
      </c>
      <c r="E130" s="39">
        <v>2461</v>
      </c>
      <c r="F130" s="40">
        <v>52</v>
      </c>
      <c r="G130" s="39">
        <v>1248</v>
      </c>
      <c r="H130" s="42">
        <v>26</v>
      </c>
      <c r="I130" s="42">
        <v>0</v>
      </c>
      <c r="J130" s="42">
        <v>26</v>
      </c>
      <c r="K130" s="42">
        <v>8</v>
      </c>
      <c r="L130" s="42">
        <v>1</v>
      </c>
      <c r="M130" s="43">
        <v>3330</v>
      </c>
      <c r="N130" s="45"/>
      <c r="O130" s="44">
        <v>2022</v>
      </c>
      <c r="P130" s="44">
        <v>2022</v>
      </c>
      <c r="Q130" s="45" t="s">
        <v>9</v>
      </c>
      <c r="R130" s="45" t="s">
        <v>9</v>
      </c>
      <c r="S130" s="46">
        <v>11500</v>
      </c>
      <c r="T130" s="47">
        <f t="shared" si="22"/>
        <v>4.6728971962616823</v>
      </c>
      <c r="U130" s="46">
        <v>300</v>
      </c>
      <c r="V130" s="46">
        <v>1026</v>
      </c>
      <c r="W130" s="46">
        <v>250</v>
      </c>
      <c r="X130" s="46">
        <f t="shared" si="23"/>
        <v>1576</v>
      </c>
      <c r="Y130" s="46">
        <v>15250</v>
      </c>
      <c r="Z130" s="46">
        <v>28076</v>
      </c>
      <c r="AA130" s="49">
        <v>5603</v>
      </c>
      <c r="AB130" s="49">
        <v>48283</v>
      </c>
      <c r="AC130" s="50">
        <v>9547</v>
      </c>
      <c r="AD130" s="49">
        <v>64333</v>
      </c>
      <c r="AE130" s="52">
        <v>11542</v>
      </c>
      <c r="AF130" s="53">
        <v>868</v>
      </c>
      <c r="AG130" s="53">
        <v>272</v>
      </c>
      <c r="AH130" s="53">
        <v>3</v>
      </c>
      <c r="AI130" s="52">
        <v>12685</v>
      </c>
      <c r="AJ130" s="52">
        <v>13757</v>
      </c>
      <c r="AK130" s="52">
        <v>12351</v>
      </c>
      <c r="AL130" s="53">
        <v>9</v>
      </c>
      <c r="AM130" s="53">
        <v>52</v>
      </c>
      <c r="AN130" s="57">
        <v>676</v>
      </c>
      <c r="AO130" s="55">
        <f t="shared" si="27"/>
        <v>0.27468508736286062</v>
      </c>
      <c r="AP130" s="54">
        <v>2649</v>
      </c>
      <c r="AQ130" s="55">
        <f t="shared" si="28"/>
        <v>1.0763917106867127</v>
      </c>
      <c r="AR130" s="54">
        <v>275</v>
      </c>
      <c r="AS130" s="54">
        <v>1214</v>
      </c>
      <c r="AT130" s="54">
        <v>1638</v>
      </c>
      <c r="AU130" s="54">
        <v>3031</v>
      </c>
      <c r="AV130" s="57">
        <v>8</v>
      </c>
      <c r="AW130" s="54">
        <v>4245</v>
      </c>
      <c r="AX130" s="55">
        <f t="shared" si="25"/>
        <v>1.7249085737505079</v>
      </c>
      <c r="AY130" s="55">
        <f t="shared" si="29"/>
        <v>1.6024915062287655</v>
      </c>
      <c r="AZ130" s="54">
        <v>208</v>
      </c>
      <c r="BA130" s="54">
        <v>300</v>
      </c>
      <c r="BB130" s="54"/>
      <c r="BC130" s="58">
        <v>41</v>
      </c>
      <c r="BD130" s="59">
        <v>438</v>
      </c>
      <c r="BE130" s="60">
        <f t="shared" si="30"/>
        <v>0.17797643234457539</v>
      </c>
    </row>
    <row r="131" spans="1:57" s="38" customFormat="1" ht="12.75" x14ac:dyDescent="0.2">
      <c r="A131" s="3" t="s">
        <v>139</v>
      </c>
      <c r="B131" s="38" t="s">
        <v>292</v>
      </c>
      <c r="C131" s="3" t="s">
        <v>168</v>
      </c>
      <c r="D131" s="3" t="s">
        <v>4</v>
      </c>
      <c r="E131" s="39">
        <v>9089</v>
      </c>
      <c r="F131" s="40">
        <v>52</v>
      </c>
      <c r="G131" s="39">
        <v>2372</v>
      </c>
      <c r="H131" s="42">
        <v>110</v>
      </c>
      <c r="I131" s="42">
        <v>198</v>
      </c>
      <c r="J131" s="42">
        <v>308</v>
      </c>
      <c r="K131" s="42">
        <v>12</v>
      </c>
      <c r="L131" s="42">
        <v>8</v>
      </c>
      <c r="M131" s="43">
        <v>10300</v>
      </c>
      <c r="N131" s="44">
        <v>1895</v>
      </c>
      <c r="O131" s="44">
        <v>1978</v>
      </c>
      <c r="P131" s="44">
        <v>2018</v>
      </c>
      <c r="Q131" s="45" t="s">
        <v>9</v>
      </c>
      <c r="R131" s="45" t="s">
        <v>9</v>
      </c>
      <c r="S131" s="46">
        <v>675585</v>
      </c>
      <c r="T131" s="47">
        <f t="shared" si="22"/>
        <v>74.329959291451203</v>
      </c>
      <c r="U131" s="46">
        <v>200</v>
      </c>
      <c r="V131" s="46">
        <v>17492</v>
      </c>
      <c r="W131" s="46">
        <v>7377</v>
      </c>
      <c r="X131" s="46">
        <f t="shared" si="23"/>
        <v>25069</v>
      </c>
      <c r="Y131" s="46">
        <v>16452</v>
      </c>
      <c r="Z131" s="46">
        <v>709729</v>
      </c>
      <c r="AA131" s="49">
        <v>50129</v>
      </c>
      <c r="AB131" s="49">
        <v>524323</v>
      </c>
      <c r="AC131" s="50">
        <v>139281</v>
      </c>
      <c r="AD131" s="49">
        <v>721662</v>
      </c>
      <c r="AE131" s="52">
        <v>33625</v>
      </c>
      <c r="AF131" s="52">
        <v>2532</v>
      </c>
      <c r="AG131" s="52">
        <v>1873</v>
      </c>
      <c r="AH131" s="53">
        <v>196</v>
      </c>
      <c r="AI131" s="52">
        <v>38226</v>
      </c>
      <c r="AJ131" s="52">
        <v>13757</v>
      </c>
      <c r="AK131" s="52">
        <v>12351</v>
      </c>
      <c r="AL131" s="53">
        <v>69</v>
      </c>
      <c r="AM131" s="53">
        <v>58</v>
      </c>
      <c r="AN131" s="54">
        <v>2597</v>
      </c>
      <c r="AO131" s="55">
        <f t="shared" si="27"/>
        <v>0.28573000330069315</v>
      </c>
      <c r="AP131" s="54">
        <v>16040</v>
      </c>
      <c r="AQ131" s="55">
        <f t="shared" si="28"/>
        <v>1.7647706018263836</v>
      </c>
      <c r="AR131" s="54">
        <v>1614</v>
      </c>
      <c r="AS131" s="54">
        <v>5155</v>
      </c>
      <c r="AT131" s="54">
        <v>9043</v>
      </c>
      <c r="AU131" s="54">
        <v>25372</v>
      </c>
      <c r="AV131" s="57">
        <v>223</v>
      </c>
      <c r="AW131" s="54">
        <v>30527</v>
      </c>
      <c r="AX131" s="55">
        <f t="shared" si="25"/>
        <v>3.3586753218175818</v>
      </c>
      <c r="AY131" s="55">
        <f t="shared" si="29"/>
        <v>1.9031795511221945</v>
      </c>
      <c r="AZ131" s="54">
        <v>1733</v>
      </c>
      <c r="BA131" s="54">
        <v>17392</v>
      </c>
      <c r="BB131" s="54">
        <v>17717</v>
      </c>
      <c r="BC131" s="58">
        <v>200</v>
      </c>
      <c r="BD131" s="59">
        <v>3488</v>
      </c>
      <c r="BE131" s="60">
        <f t="shared" si="30"/>
        <v>0.38376058972384203</v>
      </c>
    </row>
    <row r="132" spans="1:57" s="38" customFormat="1" ht="12.75" x14ac:dyDescent="0.2">
      <c r="A132" s="3" t="s">
        <v>140</v>
      </c>
      <c r="B132" s="38" t="s">
        <v>293</v>
      </c>
      <c r="C132" s="3" t="s">
        <v>179</v>
      </c>
      <c r="D132" s="3" t="s">
        <v>8</v>
      </c>
      <c r="E132" s="39">
        <v>13354</v>
      </c>
      <c r="F132" s="40">
        <v>52</v>
      </c>
      <c r="G132" s="39">
        <v>2288</v>
      </c>
      <c r="H132" s="42">
        <v>119</v>
      </c>
      <c r="I132" s="42">
        <v>54</v>
      </c>
      <c r="J132" s="42">
        <v>173</v>
      </c>
      <c r="K132" s="42">
        <v>23</v>
      </c>
      <c r="L132" s="42">
        <v>8</v>
      </c>
      <c r="M132" s="43">
        <v>15477</v>
      </c>
      <c r="N132" s="44">
        <v>1901</v>
      </c>
      <c r="O132" s="44">
        <v>2001</v>
      </c>
      <c r="P132" s="44">
        <v>2016</v>
      </c>
      <c r="Q132" s="45" t="s">
        <v>13</v>
      </c>
      <c r="R132" s="45" t="s">
        <v>13</v>
      </c>
      <c r="S132" s="46">
        <v>402034</v>
      </c>
      <c r="T132" s="47">
        <f t="shared" si="22"/>
        <v>30.10588587689082</v>
      </c>
      <c r="U132" s="46">
        <v>20049</v>
      </c>
      <c r="V132" s="46">
        <v>0</v>
      </c>
      <c r="W132" s="46">
        <v>2821</v>
      </c>
      <c r="X132" s="46">
        <f t="shared" si="23"/>
        <v>22870</v>
      </c>
      <c r="Y132" s="46">
        <v>32282</v>
      </c>
      <c r="Z132" s="46">
        <v>454365</v>
      </c>
      <c r="AA132" s="49">
        <v>27275</v>
      </c>
      <c r="AB132" s="49">
        <v>308077</v>
      </c>
      <c r="AC132" s="50">
        <v>100013</v>
      </c>
      <c r="AD132" s="49">
        <v>454365</v>
      </c>
      <c r="AE132" s="52">
        <v>30386</v>
      </c>
      <c r="AF132" s="52">
        <v>2096</v>
      </c>
      <c r="AG132" s="53">
        <v>815</v>
      </c>
      <c r="AH132" s="53">
        <v>111</v>
      </c>
      <c r="AI132" s="52">
        <v>33408</v>
      </c>
      <c r="AJ132" s="52">
        <v>17687</v>
      </c>
      <c r="AK132" s="52">
        <v>15352</v>
      </c>
      <c r="AL132" s="53">
        <v>22</v>
      </c>
      <c r="AM132" s="53">
        <v>52</v>
      </c>
      <c r="AN132" s="54">
        <v>4707</v>
      </c>
      <c r="AO132" s="55">
        <f t="shared" si="27"/>
        <v>0.35247865807997603</v>
      </c>
      <c r="AP132" s="54">
        <v>36528</v>
      </c>
      <c r="AQ132" s="55">
        <f t="shared" si="28"/>
        <v>2.7353601917028607</v>
      </c>
      <c r="AR132" s="54"/>
      <c r="AS132" s="54">
        <v>12349</v>
      </c>
      <c r="AT132" s="54"/>
      <c r="AU132" s="54">
        <v>39236</v>
      </c>
      <c r="AV132" s="57">
        <v>198</v>
      </c>
      <c r="AW132" s="54">
        <v>51585</v>
      </c>
      <c r="AX132" s="55">
        <f t="shared" si="25"/>
        <v>3.8628875243372773</v>
      </c>
      <c r="AY132" s="55">
        <f t="shared" si="29"/>
        <v>1.4122043363994743</v>
      </c>
      <c r="AZ132" s="54">
        <v>1856</v>
      </c>
      <c r="BA132" s="54">
        <v>2432</v>
      </c>
      <c r="BB132" s="54">
        <v>3043</v>
      </c>
      <c r="BC132" s="58">
        <v>125</v>
      </c>
      <c r="BD132" s="59">
        <v>2103</v>
      </c>
      <c r="BE132" s="60">
        <f t="shared" si="30"/>
        <v>0.15748090459787328</v>
      </c>
    </row>
    <row r="133" spans="1:57" s="38" customFormat="1" ht="12.75" x14ac:dyDescent="0.2">
      <c r="A133" s="3" t="s">
        <v>141</v>
      </c>
      <c r="B133" s="38" t="s">
        <v>294</v>
      </c>
      <c r="C133" s="3" t="s">
        <v>184</v>
      </c>
      <c r="D133" s="3" t="s">
        <v>8</v>
      </c>
      <c r="E133" s="39">
        <v>7403</v>
      </c>
      <c r="F133" s="40">
        <v>52</v>
      </c>
      <c r="G133" s="39">
        <v>2031</v>
      </c>
      <c r="H133" s="42">
        <v>196</v>
      </c>
      <c r="I133" s="42">
        <v>78</v>
      </c>
      <c r="J133" s="42">
        <v>274</v>
      </c>
      <c r="K133" s="42">
        <v>16</v>
      </c>
      <c r="L133" s="42">
        <v>8</v>
      </c>
      <c r="M133" s="43">
        <v>22146</v>
      </c>
      <c r="N133" s="44">
        <v>1871</v>
      </c>
      <c r="O133" s="44">
        <v>2003</v>
      </c>
      <c r="P133" s="44">
        <v>2011</v>
      </c>
      <c r="Q133" s="45" t="s">
        <v>10</v>
      </c>
      <c r="R133" s="45" t="s">
        <v>5</v>
      </c>
      <c r="S133" s="46">
        <v>115000</v>
      </c>
      <c r="T133" s="47">
        <f t="shared" ref="T133:T164" si="31">S133/E133</f>
        <v>15.534242874510333</v>
      </c>
      <c r="U133" s="46">
        <v>737</v>
      </c>
      <c r="V133" s="46">
        <v>46169</v>
      </c>
      <c r="W133" s="46">
        <v>1500</v>
      </c>
      <c r="X133" s="46">
        <f t="shared" ref="X133:X164" si="32">SUM(U133:W133)</f>
        <v>48406</v>
      </c>
      <c r="Y133" s="46">
        <v>332311</v>
      </c>
      <c r="Z133" s="46">
        <v>494217</v>
      </c>
      <c r="AA133" s="49">
        <v>20207</v>
      </c>
      <c r="AB133" s="49">
        <v>334908</v>
      </c>
      <c r="AC133" s="50">
        <v>200101</v>
      </c>
      <c r="AD133" s="49">
        <v>559180</v>
      </c>
      <c r="AE133" s="52">
        <v>29825</v>
      </c>
      <c r="AF133" s="52">
        <v>2132</v>
      </c>
      <c r="AG133" s="52">
        <v>1175</v>
      </c>
      <c r="AH133" s="53">
        <v>1</v>
      </c>
      <c r="AI133" s="52">
        <v>33133</v>
      </c>
      <c r="AJ133" s="52">
        <v>13158</v>
      </c>
      <c r="AK133" s="52">
        <v>10598</v>
      </c>
      <c r="AL133" s="53">
        <v>34</v>
      </c>
      <c r="AM133" s="53">
        <v>53</v>
      </c>
      <c r="AN133" s="54">
        <v>3349</v>
      </c>
      <c r="AO133" s="55">
        <f t="shared" si="27"/>
        <v>0.45238416858030528</v>
      </c>
      <c r="AP133" s="54">
        <v>23500</v>
      </c>
      <c r="AQ133" s="55">
        <f t="shared" si="28"/>
        <v>3.1743887613129811</v>
      </c>
      <c r="AR133" s="54">
        <v>1950</v>
      </c>
      <c r="AS133" s="54">
        <v>5481</v>
      </c>
      <c r="AT133" s="54">
        <v>8360</v>
      </c>
      <c r="AU133" s="54">
        <v>36513</v>
      </c>
      <c r="AV133" s="57">
        <v>3</v>
      </c>
      <c r="AW133" s="54">
        <v>41994</v>
      </c>
      <c r="AX133" s="55">
        <f t="shared" si="25"/>
        <v>5.6725651762798863</v>
      </c>
      <c r="AY133" s="55">
        <f t="shared" si="29"/>
        <v>1.7869787234042553</v>
      </c>
      <c r="AZ133" s="54">
        <v>1953</v>
      </c>
      <c r="BA133" s="54">
        <v>21862</v>
      </c>
      <c r="BB133" s="54">
        <v>26000</v>
      </c>
      <c r="BC133" s="58">
        <v>213</v>
      </c>
      <c r="BD133" s="59">
        <v>2195</v>
      </c>
      <c r="BE133" s="60">
        <f t="shared" si="30"/>
        <v>0.29650141834391464</v>
      </c>
    </row>
    <row r="134" spans="1:57" s="38" customFormat="1" ht="12.75" x14ac:dyDescent="0.2">
      <c r="A134" s="3" t="s">
        <v>142</v>
      </c>
      <c r="B134" s="38" t="s">
        <v>295</v>
      </c>
      <c r="C134" s="3" t="s">
        <v>187</v>
      </c>
      <c r="D134" s="3" t="s">
        <v>42</v>
      </c>
      <c r="E134" s="40">
        <v>931</v>
      </c>
      <c r="F134" s="40">
        <v>50</v>
      </c>
      <c r="G134" s="40">
        <v>861</v>
      </c>
      <c r="H134" s="42">
        <v>17</v>
      </c>
      <c r="I134" s="42">
        <v>3</v>
      </c>
      <c r="J134" s="42">
        <v>20</v>
      </c>
      <c r="K134" s="42">
        <v>0</v>
      </c>
      <c r="L134" s="42">
        <v>3</v>
      </c>
      <c r="M134" s="43">
        <v>1080</v>
      </c>
      <c r="N134" s="44">
        <v>1959</v>
      </c>
      <c r="O134" s="45"/>
      <c r="P134" s="44">
        <v>2022</v>
      </c>
      <c r="Q134" s="45" t="s">
        <v>17</v>
      </c>
      <c r="R134" s="45" t="s">
        <v>5</v>
      </c>
      <c r="S134" s="46">
        <v>28793</v>
      </c>
      <c r="T134" s="47">
        <f t="shared" si="31"/>
        <v>30.926960257787325</v>
      </c>
      <c r="U134" s="46">
        <v>300</v>
      </c>
      <c r="V134" s="46">
        <v>2500</v>
      </c>
      <c r="W134" s="46">
        <v>0</v>
      </c>
      <c r="X134" s="46">
        <f t="shared" si="32"/>
        <v>2800</v>
      </c>
      <c r="Y134" s="46">
        <v>0</v>
      </c>
      <c r="Z134" s="46">
        <v>31593</v>
      </c>
      <c r="AA134" s="49">
        <v>3906</v>
      </c>
      <c r="AB134" s="49">
        <v>20793</v>
      </c>
      <c r="AC134" s="50">
        <v>2293</v>
      </c>
      <c r="AD134" s="49">
        <v>26992</v>
      </c>
      <c r="AE134" s="52">
        <v>8263</v>
      </c>
      <c r="AF134" s="53">
        <v>0</v>
      </c>
      <c r="AG134" s="53">
        <v>0</v>
      </c>
      <c r="AH134" s="53">
        <v>20</v>
      </c>
      <c r="AI134" s="52">
        <v>8283</v>
      </c>
      <c r="AJ134" s="52">
        <v>13757</v>
      </c>
      <c r="AK134" s="52">
        <v>12351</v>
      </c>
      <c r="AL134" s="53">
        <v>0</v>
      </c>
      <c r="AM134" s="53">
        <v>52</v>
      </c>
      <c r="AN134" s="57">
        <v>583</v>
      </c>
      <c r="AO134" s="55">
        <f t="shared" si="27"/>
        <v>0.62620837808807739</v>
      </c>
      <c r="AP134" s="54">
        <v>1014</v>
      </c>
      <c r="AQ134" s="55">
        <f t="shared" si="28"/>
        <v>1.0891514500537056</v>
      </c>
      <c r="AR134" s="54">
        <v>27</v>
      </c>
      <c r="AS134" s="54">
        <v>117</v>
      </c>
      <c r="AT134" s="54">
        <v>276</v>
      </c>
      <c r="AU134" s="54">
        <v>2445</v>
      </c>
      <c r="AV134" s="57">
        <v>18</v>
      </c>
      <c r="AW134" s="54">
        <v>2562</v>
      </c>
      <c r="AX134" s="55">
        <f t="shared" si="25"/>
        <v>2.7518796992481205</v>
      </c>
      <c r="AY134" s="55">
        <f t="shared" si="29"/>
        <v>2.526627218934911</v>
      </c>
      <c r="AZ134" s="54">
        <v>3</v>
      </c>
      <c r="BA134" s="54">
        <v>22</v>
      </c>
      <c r="BB134" s="54">
        <v>267</v>
      </c>
      <c r="BC134" s="58">
        <v>19</v>
      </c>
      <c r="BD134" s="59">
        <v>235</v>
      </c>
      <c r="BE134" s="60">
        <f t="shared" si="30"/>
        <v>0.25241675617615467</v>
      </c>
    </row>
    <row r="135" spans="1:57" s="38" customFormat="1" ht="12.75" x14ac:dyDescent="0.2">
      <c r="A135" s="3" t="s">
        <v>143</v>
      </c>
      <c r="B135" s="38" t="s">
        <v>296</v>
      </c>
      <c r="C135" s="3" t="s">
        <v>191</v>
      </c>
      <c r="D135" s="3" t="s">
        <v>4</v>
      </c>
      <c r="E135" s="39">
        <v>1978</v>
      </c>
      <c r="F135" s="40">
        <v>52</v>
      </c>
      <c r="G135" s="39">
        <v>1040</v>
      </c>
      <c r="H135" s="42">
        <v>24</v>
      </c>
      <c r="I135" s="42">
        <v>1</v>
      </c>
      <c r="J135" s="42">
        <v>25</v>
      </c>
      <c r="K135" s="42">
        <v>6.25</v>
      </c>
      <c r="L135" s="42">
        <v>2</v>
      </c>
      <c r="M135" s="43">
        <v>1500</v>
      </c>
      <c r="N135" s="44">
        <v>1911</v>
      </c>
      <c r="O135" s="45"/>
      <c r="P135" s="44">
        <v>2001</v>
      </c>
      <c r="Q135" s="45" t="s">
        <v>9</v>
      </c>
      <c r="R135" s="45" t="s">
        <v>13</v>
      </c>
      <c r="S135" s="46">
        <v>35166</v>
      </c>
      <c r="T135" s="47">
        <f t="shared" si="31"/>
        <v>17.778564206268957</v>
      </c>
      <c r="U135" s="46">
        <v>837</v>
      </c>
      <c r="V135" s="46">
        <v>3871</v>
      </c>
      <c r="W135" s="46">
        <v>700</v>
      </c>
      <c r="X135" s="46">
        <f t="shared" si="32"/>
        <v>5408</v>
      </c>
      <c r="Y135" s="46">
        <v>1072</v>
      </c>
      <c r="Z135" s="46">
        <v>40946</v>
      </c>
      <c r="AA135" s="49">
        <v>2862</v>
      </c>
      <c r="AB135" s="49">
        <v>26869</v>
      </c>
      <c r="AC135" s="50">
        <v>9825</v>
      </c>
      <c r="AD135" s="49">
        <v>40484</v>
      </c>
      <c r="AE135" s="52">
        <v>7221</v>
      </c>
      <c r="AF135" s="53">
        <v>430</v>
      </c>
      <c r="AG135" s="53">
        <v>286</v>
      </c>
      <c r="AH135" s="53">
        <v>26</v>
      </c>
      <c r="AI135" s="52">
        <v>7963</v>
      </c>
      <c r="AJ135" s="52">
        <v>13757</v>
      </c>
      <c r="AK135" s="52">
        <v>12351</v>
      </c>
      <c r="AL135" s="53">
        <v>6</v>
      </c>
      <c r="AM135" s="53">
        <v>52</v>
      </c>
      <c r="AN135" s="57">
        <v>366</v>
      </c>
      <c r="AO135" s="55">
        <f t="shared" si="27"/>
        <v>0.18503538928210314</v>
      </c>
      <c r="AP135" s="54">
        <v>1845</v>
      </c>
      <c r="AQ135" s="55">
        <f t="shared" si="28"/>
        <v>0.9327603640040445</v>
      </c>
      <c r="AR135" s="54">
        <v>301</v>
      </c>
      <c r="AS135" s="54">
        <v>1477</v>
      </c>
      <c r="AT135" s="54">
        <v>1782</v>
      </c>
      <c r="AU135" s="54">
        <v>4967</v>
      </c>
      <c r="AV135" s="57">
        <v>29</v>
      </c>
      <c r="AW135" s="54">
        <v>6444</v>
      </c>
      <c r="AX135" s="55">
        <f t="shared" si="25"/>
        <v>3.2578361981799797</v>
      </c>
      <c r="AY135" s="55">
        <f t="shared" si="29"/>
        <v>3.4926829268292683</v>
      </c>
      <c r="AZ135" s="54">
        <v>11</v>
      </c>
      <c r="BA135" s="54">
        <v>220</v>
      </c>
      <c r="BB135" s="54">
        <v>2448</v>
      </c>
      <c r="BC135" s="58">
        <v>24</v>
      </c>
      <c r="BD135" s="59">
        <v>370</v>
      </c>
      <c r="BE135" s="60">
        <f t="shared" si="30"/>
        <v>0.18705763397371081</v>
      </c>
    </row>
    <row r="136" spans="1:57" s="38" customFormat="1" ht="12.75" x14ac:dyDescent="0.2">
      <c r="A136" s="3" t="s">
        <v>144</v>
      </c>
      <c r="B136" s="38" t="s">
        <v>297</v>
      </c>
      <c r="C136" s="3" t="s">
        <v>226</v>
      </c>
      <c r="D136" s="3" t="s">
        <v>4</v>
      </c>
      <c r="E136" s="39">
        <v>5156</v>
      </c>
      <c r="F136" s="40">
        <v>52</v>
      </c>
      <c r="G136" s="39">
        <v>2236</v>
      </c>
      <c r="H136" s="42">
        <v>200</v>
      </c>
      <c r="I136" s="42">
        <v>15</v>
      </c>
      <c r="J136" s="42">
        <v>215</v>
      </c>
      <c r="K136" s="42">
        <v>15</v>
      </c>
      <c r="L136" s="42">
        <v>6</v>
      </c>
      <c r="M136" s="43">
        <v>6000</v>
      </c>
      <c r="N136" s="44">
        <v>1863</v>
      </c>
      <c r="O136" s="44">
        <v>2012</v>
      </c>
      <c r="P136" s="44">
        <v>2022</v>
      </c>
      <c r="Q136" s="45" t="s">
        <v>10</v>
      </c>
      <c r="R136" s="45" t="s">
        <v>10</v>
      </c>
      <c r="S136" s="46">
        <v>557425</v>
      </c>
      <c r="T136" s="47">
        <f t="shared" si="31"/>
        <v>108.11190845616757</v>
      </c>
      <c r="U136" s="46">
        <v>0</v>
      </c>
      <c r="V136" s="46">
        <v>10072</v>
      </c>
      <c r="W136" s="46">
        <v>19000</v>
      </c>
      <c r="X136" s="46">
        <f t="shared" si="32"/>
        <v>29072</v>
      </c>
      <c r="Y136" s="46">
        <v>40180</v>
      </c>
      <c r="Z136" s="46">
        <v>607677</v>
      </c>
      <c r="AA136" s="49">
        <v>11529</v>
      </c>
      <c r="AB136" s="49">
        <v>387460</v>
      </c>
      <c r="AC136" s="50">
        <v>68669</v>
      </c>
      <c r="AD136" s="49">
        <v>469866</v>
      </c>
      <c r="AE136" s="52">
        <v>22936</v>
      </c>
      <c r="AF136" s="52">
        <v>2904</v>
      </c>
      <c r="AG136" s="52">
        <v>1177</v>
      </c>
      <c r="AH136" s="53">
        <v>35</v>
      </c>
      <c r="AI136" s="52">
        <v>27052</v>
      </c>
      <c r="AJ136" s="52">
        <v>13757</v>
      </c>
      <c r="AK136" s="52">
        <v>12351</v>
      </c>
      <c r="AL136" s="53">
        <v>81</v>
      </c>
      <c r="AM136" s="53">
        <v>53</v>
      </c>
      <c r="AN136" s="54">
        <v>6683</v>
      </c>
      <c r="AO136" s="55">
        <f t="shared" si="27"/>
        <v>1.2961598138091543</v>
      </c>
      <c r="AP136" s="54">
        <v>37702</v>
      </c>
      <c r="AQ136" s="55">
        <f t="shared" si="28"/>
        <v>7.3122575640031036</v>
      </c>
      <c r="AR136" s="54">
        <v>443</v>
      </c>
      <c r="AS136" s="54">
        <v>5420</v>
      </c>
      <c r="AT136" s="54">
        <v>6327</v>
      </c>
      <c r="AU136" s="54">
        <v>39533</v>
      </c>
      <c r="AV136" s="57">
        <v>0</v>
      </c>
      <c r="AW136" s="54">
        <v>44953</v>
      </c>
      <c r="AX136" s="55">
        <f t="shared" si="25"/>
        <v>8.7185802948021731</v>
      </c>
      <c r="AY136" s="55">
        <f t="shared" si="29"/>
        <v>1.1923240146411331</v>
      </c>
      <c r="AZ136" s="54">
        <v>1284</v>
      </c>
      <c r="BA136" s="54">
        <v>2662</v>
      </c>
      <c r="BB136" s="54">
        <v>15880</v>
      </c>
      <c r="BC136" s="58">
        <v>54</v>
      </c>
      <c r="BD136" s="59">
        <v>592</v>
      </c>
      <c r="BE136" s="60">
        <f t="shared" si="30"/>
        <v>0.11481768813033359</v>
      </c>
    </row>
    <row r="137" spans="1:57" s="38" customFormat="1" ht="12.75" x14ac:dyDescent="0.2">
      <c r="A137" s="3" t="s">
        <v>145</v>
      </c>
      <c r="B137" s="38" t="s">
        <v>225</v>
      </c>
      <c r="C137" s="3" t="s">
        <v>179</v>
      </c>
      <c r="D137" s="3" t="s">
        <v>4</v>
      </c>
      <c r="E137" s="39">
        <v>6724</v>
      </c>
      <c r="F137" s="40">
        <v>52</v>
      </c>
      <c r="G137" s="39">
        <v>1664</v>
      </c>
      <c r="H137" s="42">
        <v>80</v>
      </c>
      <c r="I137" s="42">
        <v>80</v>
      </c>
      <c r="J137" s="42">
        <v>160</v>
      </c>
      <c r="K137" s="42">
        <v>5</v>
      </c>
      <c r="L137" s="42">
        <v>7</v>
      </c>
      <c r="M137" s="43">
        <v>5000</v>
      </c>
      <c r="N137" s="44">
        <v>1916</v>
      </c>
      <c r="O137" s="44">
        <v>1998</v>
      </c>
      <c r="P137" s="44">
        <v>2022</v>
      </c>
      <c r="Q137" s="45" t="s">
        <v>9</v>
      </c>
      <c r="R137" s="45" t="s">
        <v>10</v>
      </c>
      <c r="S137" s="46">
        <v>157050</v>
      </c>
      <c r="T137" s="47">
        <f t="shared" si="31"/>
        <v>23.356632956573467</v>
      </c>
      <c r="U137" s="46">
        <v>200</v>
      </c>
      <c r="V137" s="46">
        <v>9950</v>
      </c>
      <c r="W137" s="46">
        <v>2432</v>
      </c>
      <c r="X137" s="46">
        <f t="shared" si="32"/>
        <v>12582</v>
      </c>
      <c r="Y137" s="46">
        <v>18361</v>
      </c>
      <c r="Z137" s="46">
        <v>185561</v>
      </c>
      <c r="AA137" s="49">
        <v>9398</v>
      </c>
      <c r="AB137" s="49">
        <v>102479</v>
      </c>
      <c r="AC137" s="50">
        <v>73839</v>
      </c>
      <c r="AD137" s="49">
        <v>188684</v>
      </c>
      <c r="AE137" s="52">
        <v>16370</v>
      </c>
      <c r="AF137" s="53">
        <v>661</v>
      </c>
      <c r="AG137" s="53">
        <v>269</v>
      </c>
      <c r="AH137" s="53">
        <v>41</v>
      </c>
      <c r="AI137" s="52">
        <v>17341</v>
      </c>
      <c r="AJ137" s="52">
        <v>13158</v>
      </c>
      <c r="AK137" s="52">
        <v>10598</v>
      </c>
      <c r="AL137" s="53">
        <v>2</v>
      </c>
      <c r="AM137" s="53">
        <v>52</v>
      </c>
      <c r="AN137" s="57">
        <v>888</v>
      </c>
      <c r="AO137" s="55">
        <f t="shared" si="27"/>
        <v>0.132064247471743</v>
      </c>
      <c r="AP137" s="54">
        <v>6565</v>
      </c>
      <c r="AQ137" s="55">
        <f t="shared" si="28"/>
        <v>0.97635336109458659</v>
      </c>
      <c r="AR137" s="54">
        <v>690</v>
      </c>
      <c r="AS137" s="54">
        <v>2610</v>
      </c>
      <c r="AT137" s="54"/>
      <c r="AU137" s="54">
        <v>10015</v>
      </c>
      <c r="AV137" s="57">
        <v>0</v>
      </c>
      <c r="AW137" s="54">
        <v>12625</v>
      </c>
      <c r="AX137" s="55">
        <f t="shared" ref="AX137:AX168" si="33">AW137/E137</f>
        <v>1.8776026174895895</v>
      </c>
      <c r="AY137" s="55">
        <f t="shared" si="29"/>
        <v>1.9230769230769231</v>
      </c>
      <c r="AZ137" s="54">
        <v>748</v>
      </c>
      <c r="BA137" s="54">
        <v>12242</v>
      </c>
      <c r="BB137" s="54">
        <v>6219</v>
      </c>
      <c r="BC137" s="58">
        <v>111</v>
      </c>
      <c r="BD137" s="59">
        <v>1415</v>
      </c>
      <c r="BE137" s="60">
        <f t="shared" si="30"/>
        <v>0.21044021415823913</v>
      </c>
    </row>
    <row r="138" spans="1:57" s="38" customFormat="1" ht="12.75" x14ac:dyDescent="0.2">
      <c r="A138" s="3" t="s">
        <v>146</v>
      </c>
      <c r="B138" s="38" t="s">
        <v>298</v>
      </c>
      <c r="C138" s="3" t="s">
        <v>169</v>
      </c>
      <c r="D138" s="3" t="s">
        <v>4</v>
      </c>
      <c r="E138" s="39">
        <v>1053</v>
      </c>
      <c r="F138" s="40">
        <v>52</v>
      </c>
      <c r="G138" s="40">
        <v>20</v>
      </c>
      <c r="H138" s="42">
        <v>25</v>
      </c>
      <c r="I138" s="42">
        <v>0</v>
      </c>
      <c r="J138" s="42">
        <v>25</v>
      </c>
      <c r="K138" s="42">
        <v>3.5</v>
      </c>
      <c r="L138" s="42">
        <v>1</v>
      </c>
      <c r="M138" s="43">
        <v>2720</v>
      </c>
      <c r="N138" s="44">
        <v>1897</v>
      </c>
      <c r="O138" s="44">
        <v>2000</v>
      </c>
      <c r="P138" s="44">
        <v>2023</v>
      </c>
      <c r="Q138" s="45" t="s">
        <v>9</v>
      </c>
      <c r="R138" s="45" t="s">
        <v>5</v>
      </c>
      <c r="S138" s="46">
        <v>18000</v>
      </c>
      <c r="T138" s="47">
        <f t="shared" si="31"/>
        <v>17.094017094017094</v>
      </c>
      <c r="U138" s="46">
        <v>0</v>
      </c>
      <c r="V138" s="46">
        <v>2000</v>
      </c>
      <c r="W138" s="46">
        <v>0</v>
      </c>
      <c r="X138" s="46">
        <f t="shared" si="32"/>
        <v>2000</v>
      </c>
      <c r="Y138" s="46">
        <v>35230</v>
      </c>
      <c r="Z138" s="46">
        <v>55230</v>
      </c>
      <c r="AA138" s="49">
        <v>7607</v>
      </c>
      <c r="AB138" s="49">
        <v>24661</v>
      </c>
      <c r="AC138" s="50">
        <v>20763</v>
      </c>
      <c r="AD138" s="49">
        <v>54335</v>
      </c>
      <c r="AE138" s="52">
        <v>9300</v>
      </c>
      <c r="AF138" s="53">
        <v>705</v>
      </c>
      <c r="AG138" s="53">
        <v>175</v>
      </c>
      <c r="AH138" s="53">
        <v>75</v>
      </c>
      <c r="AI138" s="52">
        <v>10255</v>
      </c>
      <c r="AJ138" s="62">
        <v>13158</v>
      </c>
      <c r="AK138" s="52">
        <v>10598</v>
      </c>
      <c r="AL138" s="53">
        <v>13</v>
      </c>
      <c r="AM138" s="53">
        <v>52</v>
      </c>
      <c r="AN138" s="57">
        <v>507</v>
      </c>
      <c r="AO138" s="55">
        <f t="shared" si="27"/>
        <v>0.48148148148148145</v>
      </c>
      <c r="AP138" s="54">
        <v>3200</v>
      </c>
      <c r="AQ138" s="55">
        <f t="shared" si="28"/>
        <v>3.0389363722697058</v>
      </c>
      <c r="AR138" s="54">
        <v>100</v>
      </c>
      <c r="AS138" s="54">
        <v>689</v>
      </c>
      <c r="AT138" s="54"/>
      <c r="AU138" s="54">
        <v>8729</v>
      </c>
      <c r="AV138" s="57">
        <v>88</v>
      </c>
      <c r="AW138" s="54">
        <v>9418</v>
      </c>
      <c r="AX138" s="55">
        <f t="shared" si="33"/>
        <v>8.9439696106362767</v>
      </c>
      <c r="AY138" s="55">
        <f t="shared" si="29"/>
        <v>2.9431250000000002</v>
      </c>
      <c r="AZ138" s="54">
        <v>400</v>
      </c>
      <c r="BA138" s="54">
        <v>500</v>
      </c>
      <c r="BB138" s="54"/>
      <c r="BC138" s="58">
        <v>30</v>
      </c>
      <c r="BD138" s="59">
        <v>777</v>
      </c>
      <c r="BE138" s="60">
        <f t="shared" si="30"/>
        <v>0.7378917378917379</v>
      </c>
    </row>
    <row r="139" spans="1:57" s="38" customFormat="1" ht="12.75" x14ac:dyDescent="0.2">
      <c r="A139" s="3" t="s">
        <v>147</v>
      </c>
      <c r="B139" s="38" t="s">
        <v>299</v>
      </c>
      <c r="C139" s="3" t="s">
        <v>198</v>
      </c>
      <c r="D139" s="3" t="s">
        <v>4</v>
      </c>
      <c r="E139" s="39">
        <v>1641</v>
      </c>
      <c r="F139" s="40">
        <v>52</v>
      </c>
      <c r="G139" s="39">
        <v>1144</v>
      </c>
      <c r="H139" s="42">
        <v>24</v>
      </c>
      <c r="I139" s="42">
        <v>10.33</v>
      </c>
      <c r="J139" s="42">
        <v>34.33</v>
      </c>
      <c r="K139" s="42">
        <v>3.5</v>
      </c>
      <c r="L139" s="42">
        <v>4</v>
      </c>
      <c r="M139" s="43">
        <v>2700</v>
      </c>
      <c r="N139" s="44">
        <v>1968</v>
      </c>
      <c r="O139" s="44">
        <v>1983</v>
      </c>
      <c r="P139" s="44">
        <v>2017</v>
      </c>
      <c r="Q139" s="45" t="s">
        <v>10</v>
      </c>
      <c r="R139" s="45" t="s">
        <v>9</v>
      </c>
      <c r="S139" s="46">
        <v>52944</v>
      </c>
      <c r="T139" s="47">
        <f t="shared" si="31"/>
        <v>32.263254113345518</v>
      </c>
      <c r="U139" s="46">
        <v>300</v>
      </c>
      <c r="V139" s="46">
        <v>2528</v>
      </c>
      <c r="W139" s="46">
        <v>0</v>
      </c>
      <c r="X139" s="46">
        <f t="shared" si="32"/>
        <v>2828</v>
      </c>
      <c r="Y139" s="46">
        <v>26604</v>
      </c>
      <c r="Z139" s="46">
        <v>82376</v>
      </c>
      <c r="AA139" s="49">
        <v>9146</v>
      </c>
      <c r="AB139" s="49">
        <v>44892</v>
      </c>
      <c r="AC139" s="50">
        <v>13640</v>
      </c>
      <c r="AD139" s="49">
        <v>69026</v>
      </c>
      <c r="AE139" s="52">
        <v>12139</v>
      </c>
      <c r="AF139" s="53">
        <v>987</v>
      </c>
      <c r="AG139" s="53">
        <v>543</v>
      </c>
      <c r="AH139" s="53">
        <v>32</v>
      </c>
      <c r="AI139" s="52">
        <v>13701</v>
      </c>
      <c r="AJ139" s="52">
        <v>13757</v>
      </c>
      <c r="AK139" s="52">
        <v>12351</v>
      </c>
      <c r="AL139" s="53">
        <v>5</v>
      </c>
      <c r="AM139" s="53">
        <v>52</v>
      </c>
      <c r="AN139" s="57">
        <v>338</v>
      </c>
      <c r="AO139" s="55">
        <f t="shared" si="27"/>
        <v>0.20597196831200487</v>
      </c>
      <c r="AP139" s="54">
        <v>2523</v>
      </c>
      <c r="AQ139" s="55">
        <f t="shared" si="28"/>
        <v>1.5374771480804388</v>
      </c>
      <c r="AR139" s="54">
        <v>150</v>
      </c>
      <c r="AS139" s="54">
        <v>1210</v>
      </c>
      <c r="AT139" s="54">
        <v>1476</v>
      </c>
      <c r="AU139" s="54">
        <v>3194</v>
      </c>
      <c r="AV139" s="57">
        <v>10</v>
      </c>
      <c r="AW139" s="54">
        <v>4404</v>
      </c>
      <c r="AX139" s="55">
        <f t="shared" si="33"/>
        <v>2.6837294332723949</v>
      </c>
      <c r="AY139" s="55">
        <f t="shared" si="29"/>
        <v>1.7455410225921522</v>
      </c>
      <c r="AZ139" s="54">
        <v>67</v>
      </c>
      <c r="BA139" s="54"/>
      <c r="BB139" s="54">
        <v>2485</v>
      </c>
      <c r="BC139" s="58">
        <v>10</v>
      </c>
      <c r="BD139" s="59">
        <v>84</v>
      </c>
      <c r="BE139" s="60">
        <f t="shared" si="30"/>
        <v>5.1188299817184646E-2</v>
      </c>
    </row>
    <row r="140" spans="1:57" s="38" customFormat="1" ht="12.75" x14ac:dyDescent="0.2">
      <c r="A140" s="3" t="s">
        <v>148</v>
      </c>
      <c r="B140" s="38" t="s">
        <v>300</v>
      </c>
      <c r="C140" s="3" t="s">
        <v>169</v>
      </c>
      <c r="D140" s="3" t="s">
        <v>4</v>
      </c>
      <c r="E140" s="39">
        <v>1328</v>
      </c>
      <c r="F140" s="40">
        <v>50</v>
      </c>
      <c r="G140" s="39">
        <v>1250</v>
      </c>
      <c r="H140" s="42">
        <v>44</v>
      </c>
      <c r="I140" s="42">
        <v>6</v>
      </c>
      <c r="J140" s="42">
        <v>50</v>
      </c>
      <c r="K140" s="42">
        <v>30</v>
      </c>
      <c r="L140" s="42">
        <v>4</v>
      </c>
      <c r="M140" s="43">
        <v>3085</v>
      </c>
      <c r="N140" s="44">
        <v>1843</v>
      </c>
      <c r="O140" s="44">
        <v>2009</v>
      </c>
      <c r="P140" s="45"/>
      <c r="Q140" s="45" t="s">
        <v>13</v>
      </c>
      <c r="R140" s="45" t="s">
        <v>13</v>
      </c>
      <c r="S140" s="46">
        <v>77774</v>
      </c>
      <c r="T140" s="47">
        <f t="shared" si="31"/>
        <v>58.564759036144579</v>
      </c>
      <c r="U140" s="46">
        <v>300</v>
      </c>
      <c r="V140" s="46">
        <v>0</v>
      </c>
      <c r="W140" s="46">
        <v>7898</v>
      </c>
      <c r="X140" s="46">
        <f t="shared" si="32"/>
        <v>8198</v>
      </c>
      <c r="Y140" s="46">
        <v>33597</v>
      </c>
      <c r="Z140" s="46">
        <v>111671</v>
      </c>
      <c r="AA140" s="49">
        <v>4664</v>
      </c>
      <c r="AB140" s="49">
        <v>57100</v>
      </c>
      <c r="AC140" s="50">
        <v>18450</v>
      </c>
      <c r="AD140" s="49">
        <v>88908</v>
      </c>
      <c r="AE140" s="52">
        <v>9905</v>
      </c>
      <c r="AF140" s="53">
        <v>83</v>
      </c>
      <c r="AG140" s="53">
        <v>0</v>
      </c>
      <c r="AH140" s="53">
        <v>37</v>
      </c>
      <c r="AI140" s="52">
        <v>10025</v>
      </c>
      <c r="AJ140" s="52">
        <v>13757</v>
      </c>
      <c r="AK140" s="52">
        <v>12351</v>
      </c>
      <c r="AL140" s="53">
        <v>25</v>
      </c>
      <c r="AM140" s="53">
        <v>52</v>
      </c>
      <c r="AN140" s="57">
        <v>584</v>
      </c>
      <c r="AO140" s="55">
        <f t="shared" si="27"/>
        <v>0.43975903614457829</v>
      </c>
      <c r="AP140" s="54">
        <v>5500</v>
      </c>
      <c r="AQ140" s="55">
        <f t="shared" si="28"/>
        <v>4.1415662650602414</v>
      </c>
      <c r="AR140" s="54">
        <v>520</v>
      </c>
      <c r="AS140" s="54" t="s">
        <v>6</v>
      </c>
      <c r="AT140" s="54"/>
      <c r="AU140" s="54">
        <v>6712</v>
      </c>
      <c r="AV140" s="57">
        <v>18</v>
      </c>
      <c r="AW140" s="54">
        <v>6712</v>
      </c>
      <c r="AX140" s="55">
        <f t="shared" si="33"/>
        <v>5.0542168674698793</v>
      </c>
      <c r="AY140" s="55">
        <f t="shared" si="29"/>
        <v>1.2203636363636363</v>
      </c>
      <c r="AZ140" s="54">
        <v>110</v>
      </c>
      <c r="BA140" s="54">
        <v>600</v>
      </c>
      <c r="BB140" s="54">
        <v>3600</v>
      </c>
      <c r="BC140" s="58">
        <v>109</v>
      </c>
      <c r="BD140" s="59"/>
      <c r="BE140" s="60"/>
    </row>
    <row r="141" spans="1:57" s="38" customFormat="1" ht="12.75" x14ac:dyDescent="0.2">
      <c r="A141" s="3" t="s">
        <v>149</v>
      </c>
      <c r="B141" s="38" t="s">
        <v>301</v>
      </c>
      <c r="C141" s="3" t="s">
        <v>226</v>
      </c>
      <c r="D141" s="3" t="s">
        <v>8</v>
      </c>
      <c r="E141" s="39">
        <v>3821</v>
      </c>
      <c r="F141" s="40">
        <v>52</v>
      </c>
      <c r="G141" s="39">
        <v>2028</v>
      </c>
      <c r="H141" s="42">
        <v>2</v>
      </c>
      <c r="I141" s="42">
        <v>1</v>
      </c>
      <c r="J141" s="42">
        <v>3</v>
      </c>
      <c r="K141" s="42">
        <v>30</v>
      </c>
      <c r="L141" s="42">
        <v>4</v>
      </c>
      <c r="M141" s="43">
        <v>1744</v>
      </c>
      <c r="N141" s="44">
        <v>1938</v>
      </c>
      <c r="O141" s="44">
        <v>2006</v>
      </c>
      <c r="P141" s="44">
        <v>2022</v>
      </c>
      <c r="Q141" s="45"/>
      <c r="R141" s="45"/>
      <c r="S141" s="46">
        <v>40000</v>
      </c>
      <c r="T141" s="47">
        <f t="shared" si="31"/>
        <v>10.468463752944256</v>
      </c>
      <c r="U141" s="46">
        <v>0</v>
      </c>
      <c r="V141" s="46">
        <v>0</v>
      </c>
      <c r="W141" s="46">
        <v>0</v>
      </c>
      <c r="X141" s="46">
        <f t="shared" si="32"/>
        <v>0</v>
      </c>
      <c r="Y141" s="46">
        <v>58365</v>
      </c>
      <c r="Z141" s="46">
        <v>98365</v>
      </c>
      <c r="AA141" s="49" t="s">
        <v>6</v>
      </c>
      <c r="AB141" s="49">
        <v>41283</v>
      </c>
      <c r="AC141" s="50">
        <v>28366</v>
      </c>
      <c r="AD141" s="49" t="s">
        <v>6</v>
      </c>
      <c r="AE141" s="53" t="s">
        <v>6</v>
      </c>
      <c r="AF141" s="53">
        <v>0</v>
      </c>
      <c r="AG141" s="53">
        <v>0</v>
      </c>
      <c r="AH141" s="53">
        <v>0</v>
      </c>
      <c r="AI141" s="52" t="s">
        <v>6</v>
      </c>
      <c r="AJ141" s="52">
        <v>13158</v>
      </c>
      <c r="AK141" s="52">
        <v>10598</v>
      </c>
      <c r="AL141" s="53">
        <v>12</v>
      </c>
      <c r="AM141" s="53">
        <v>52</v>
      </c>
      <c r="AN141" s="54">
        <v>3061</v>
      </c>
      <c r="AO141" s="55">
        <f t="shared" ref="AO141:AO172" si="34">AN141/E141</f>
        <v>0.80109918869405916</v>
      </c>
      <c r="AP141" s="54">
        <v>6619</v>
      </c>
      <c r="AQ141" s="55">
        <f t="shared" si="28"/>
        <v>1.7322690395184506</v>
      </c>
      <c r="AR141" s="54"/>
      <c r="AS141" s="54" t="s">
        <v>6</v>
      </c>
      <c r="AT141" s="54"/>
      <c r="AU141" s="54">
        <v>4440</v>
      </c>
      <c r="AV141" s="57">
        <v>0</v>
      </c>
      <c r="AW141" s="54">
        <v>4440</v>
      </c>
      <c r="AX141" s="55">
        <f t="shared" si="33"/>
        <v>1.1619994765768125</v>
      </c>
      <c r="AY141" s="55">
        <f t="shared" si="29"/>
        <v>0.67079619277836533</v>
      </c>
      <c r="AZ141" s="54">
        <v>517</v>
      </c>
      <c r="BA141" s="54"/>
      <c r="BB141" s="54"/>
      <c r="BC141" s="58">
        <v>92</v>
      </c>
      <c r="BD141" s="59" t="s">
        <v>6</v>
      </c>
      <c r="BE141" s="60"/>
    </row>
    <row r="142" spans="1:57" s="38" customFormat="1" ht="12.75" x14ac:dyDescent="0.2">
      <c r="A142" s="3" t="s">
        <v>150</v>
      </c>
      <c r="B142" s="38" t="s">
        <v>302</v>
      </c>
      <c r="C142" s="3" t="s">
        <v>198</v>
      </c>
      <c r="D142" s="3" t="s">
        <v>4</v>
      </c>
      <c r="E142" s="39">
        <v>2587</v>
      </c>
      <c r="F142" s="40">
        <v>48</v>
      </c>
      <c r="G142" s="39">
        <v>1288</v>
      </c>
      <c r="H142" s="42">
        <v>1</v>
      </c>
      <c r="I142" s="42">
        <v>2</v>
      </c>
      <c r="J142" s="42">
        <v>3</v>
      </c>
      <c r="K142" s="42">
        <v>8</v>
      </c>
      <c r="L142" s="42">
        <v>3</v>
      </c>
      <c r="M142" s="43">
        <v>2858</v>
      </c>
      <c r="N142" s="44">
        <v>1972</v>
      </c>
      <c r="O142" s="45"/>
      <c r="P142" s="45"/>
      <c r="Q142" s="45" t="s">
        <v>10</v>
      </c>
      <c r="R142" s="45" t="s">
        <v>10</v>
      </c>
      <c r="S142" s="46">
        <v>95823</v>
      </c>
      <c r="T142" s="47">
        <f t="shared" si="31"/>
        <v>37.040201005025125</v>
      </c>
      <c r="U142" s="46">
        <v>837</v>
      </c>
      <c r="V142" s="46">
        <v>3483</v>
      </c>
      <c r="W142" s="46">
        <v>0</v>
      </c>
      <c r="X142" s="46">
        <f t="shared" si="32"/>
        <v>4320</v>
      </c>
      <c r="Y142" s="46">
        <v>8531</v>
      </c>
      <c r="Z142" s="46">
        <v>108674</v>
      </c>
      <c r="AA142" s="49">
        <v>15718</v>
      </c>
      <c r="AB142" s="49">
        <v>63389</v>
      </c>
      <c r="AC142" s="50">
        <v>4611</v>
      </c>
      <c r="AD142" s="49">
        <v>83989</v>
      </c>
      <c r="AE142" s="52">
        <v>19702</v>
      </c>
      <c r="AF142" s="53">
        <v>809</v>
      </c>
      <c r="AG142" s="53">
        <v>339</v>
      </c>
      <c r="AH142" s="53">
        <v>18</v>
      </c>
      <c r="AI142" s="52">
        <v>20868</v>
      </c>
      <c r="AJ142" s="52">
        <v>13757</v>
      </c>
      <c r="AK142" s="52">
        <v>12351</v>
      </c>
      <c r="AL142" s="53">
        <v>11</v>
      </c>
      <c r="AM142" s="53">
        <v>52</v>
      </c>
      <c r="AN142" s="57">
        <v>936</v>
      </c>
      <c r="AO142" s="55">
        <f t="shared" si="34"/>
        <v>0.36180904522613067</v>
      </c>
      <c r="AP142" s="54">
        <v>3361</v>
      </c>
      <c r="AQ142" s="55">
        <f t="shared" si="28"/>
        <v>1.2991882489369926</v>
      </c>
      <c r="AR142" s="54">
        <v>190</v>
      </c>
      <c r="AS142" s="54">
        <v>1007</v>
      </c>
      <c r="AT142" s="54">
        <v>1418</v>
      </c>
      <c r="AU142" s="54">
        <v>6965</v>
      </c>
      <c r="AV142" s="57">
        <v>387</v>
      </c>
      <c r="AW142" s="54">
        <v>7972</v>
      </c>
      <c r="AX142" s="55">
        <f t="shared" si="33"/>
        <v>3.0815616544259758</v>
      </c>
      <c r="AY142" s="55">
        <f t="shared" si="29"/>
        <v>2.371913121094912</v>
      </c>
      <c r="AZ142" s="54">
        <v>63</v>
      </c>
      <c r="BA142" s="54"/>
      <c r="BB142" s="54"/>
      <c r="BC142" s="58">
        <v>34</v>
      </c>
      <c r="BD142" s="59">
        <v>137</v>
      </c>
      <c r="BE142" s="60">
        <f t="shared" ref="BE142:BE148" si="35">BD142/E142</f>
        <v>5.2957093158098184E-2</v>
      </c>
    </row>
    <row r="143" spans="1:57" s="38" customFormat="1" ht="12.75" x14ac:dyDescent="0.2">
      <c r="A143" s="3" t="s">
        <v>151</v>
      </c>
      <c r="B143" s="38" t="s">
        <v>303</v>
      </c>
      <c r="C143" s="3" t="s">
        <v>176</v>
      </c>
      <c r="D143" s="3" t="s">
        <v>4</v>
      </c>
      <c r="E143" s="39">
        <v>1632</v>
      </c>
      <c r="F143" s="40">
        <v>31</v>
      </c>
      <c r="G143" s="40">
        <v>785</v>
      </c>
      <c r="H143" s="42">
        <v>47</v>
      </c>
      <c r="I143" s="42">
        <v>4</v>
      </c>
      <c r="J143" s="42">
        <v>51</v>
      </c>
      <c r="K143" s="42">
        <v>14</v>
      </c>
      <c r="L143" s="42">
        <v>3</v>
      </c>
      <c r="M143" s="43">
        <v>1450</v>
      </c>
      <c r="N143" s="44">
        <v>1872</v>
      </c>
      <c r="O143" s="44">
        <v>2009</v>
      </c>
      <c r="P143" s="44">
        <v>2021</v>
      </c>
      <c r="Q143" s="45" t="s">
        <v>9</v>
      </c>
      <c r="R143" s="45" t="s">
        <v>9</v>
      </c>
      <c r="S143" s="46">
        <v>103501</v>
      </c>
      <c r="T143" s="47">
        <f t="shared" si="31"/>
        <v>63.419730392156865</v>
      </c>
      <c r="U143" s="46">
        <v>200</v>
      </c>
      <c r="V143" s="46">
        <v>937</v>
      </c>
      <c r="W143" s="46">
        <v>0</v>
      </c>
      <c r="X143" s="46">
        <f t="shared" si="32"/>
        <v>1137</v>
      </c>
      <c r="Y143" s="46">
        <v>7582</v>
      </c>
      <c r="Z143" s="46">
        <v>112220</v>
      </c>
      <c r="AA143" s="49">
        <v>14742</v>
      </c>
      <c r="AB143" s="49">
        <v>89041</v>
      </c>
      <c r="AC143" s="50">
        <v>6704</v>
      </c>
      <c r="AD143" s="49">
        <v>112557</v>
      </c>
      <c r="AE143" s="52">
        <v>8972</v>
      </c>
      <c r="AF143" s="53">
        <v>947</v>
      </c>
      <c r="AG143" s="53">
        <v>813</v>
      </c>
      <c r="AH143" s="53">
        <v>160</v>
      </c>
      <c r="AI143" s="52">
        <v>10892</v>
      </c>
      <c r="AJ143" s="52">
        <v>13984</v>
      </c>
      <c r="AK143" s="52">
        <v>21273</v>
      </c>
      <c r="AL143" s="53">
        <v>29</v>
      </c>
      <c r="AM143" s="53">
        <v>56</v>
      </c>
      <c r="AN143" s="57">
        <v>696</v>
      </c>
      <c r="AO143" s="55">
        <f t="shared" si="34"/>
        <v>0.4264705882352941</v>
      </c>
      <c r="AP143" s="54">
        <v>3850</v>
      </c>
      <c r="AQ143" s="55">
        <f t="shared" si="28"/>
        <v>2.3590686274509802</v>
      </c>
      <c r="AR143" s="54">
        <v>235</v>
      </c>
      <c r="AS143" s="54">
        <v>3602</v>
      </c>
      <c r="AT143" s="54">
        <v>3848</v>
      </c>
      <c r="AU143" s="54">
        <v>12454</v>
      </c>
      <c r="AV143" s="57">
        <v>161</v>
      </c>
      <c r="AW143" s="54">
        <v>16056</v>
      </c>
      <c r="AX143" s="55">
        <f t="shared" si="33"/>
        <v>9.8382352941176467</v>
      </c>
      <c r="AY143" s="55">
        <f t="shared" si="29"/>
        <v>4.1703896103896101</v>
      </c>
      <c r="AZ143" s="54">
        <v>94</v>
      </c>
      <c r="BA143" s="54">
        <v>250</v>
      </c>
      <c r="BB143" s="54">
        <v>4904</v>
      </c>
      <c r="BC143" s="58">
        <v>112</v>
      </c>
      <c r="BD143" s="59">
        <v>2003</v>
      </c>
      <c r="BE143" s="60">
        <f t="shared" si="35"/>
        <v>1.227328431372549</v>
      </c>
    </row>
    <row r="144" spans="1:57" s="38" customFormat="1" ht="12.75" x14ac:dyDescent="0.2">
      <c r="A144" s="3" t="s">
        <v>152</v>
      </c>
      <c r="B144" s="38" t="s">
        <v>304</v>
      </c>
      <c r="C144" s="3" t="s">
        <v>176</v>
      </c>
      <c r="D144" s="3" t="s">
        <v>4</v>
      </c>
      <c r="E144" s="39">
        <v>5240</v>
      </c>
      <c r="F144" s="40">
        <v>30</v>
      </c>
      <c r="G144" s="39">
        <v>1965</v>
      </c>
      <c r="H144" s="42">
        <v>161</v>
      </c>
      <c r="I144" s="42">
        <v>42</v>
      </c>
      <c r="J144" s="42">
        <v>203</v>
      </c>
      <c r="K144" s="42">
        <v>5</v>
      </c>
      <c r="L144" s="42">
        <v>7</v>
      </c>
      <c r="M144" s="43">
        <v>7656</v>
      </c>
      <c r="N144" s="44">
        <v>2016</v>
      </c>
      <c r="O144" s="45"/>
      <c r="P144" s="44">
        <v>2023</v>
      </c>
      <c r="Q144" s="45" t="s">
        <v>5</v>
      </c>
      <c r="R144" s="45" t="s">
        <v>13</v>
      </c>
      <c r="S144" s="46">
        <v>438550</v>
      </c>
      <c r="T144" s="47">
        <f t="shared" si="31"/>
        <v>83.69274809160305</v>
      </c>
      <c r="U144" s="46">
        <v>200</v>
      </c>
      <c r="V144" s="46">
        <v>9109</v>
      </c>
      <c r="W144" s="46">
        <v>8680</v>
      </c>
      <c r="X144" s="46">
        <f t="shared" si="32"/>
        <v>17989</v>
      </c>
      <c r="Y144" s="46">
        <v>50798</v>
      </c>
      <c r="Z144" s="46">
        <v>498657</v>
      </c>
      <c r="AA144" s="49">
        <v>28357</v>
      </c>
      <c r="AB144" s="49">
        <v>250655</v>
      </c>
      <c r="AC144" s="50">
        <v>226093</v>
      </c>
      <c r="AD144" s="49">
        <v>509282</v>
      </c>
      <c r="AE144" s="52">
        <v>18719</v>
      </c>
      <c r="AF144" s="52">
        <v>1317</v>
      </c>
      <c r="AG144" s="53">
        <v>804</v>
      </c>
      <c r="AH144" s="53">
        <v>70</v>
      </c>
      <c r="AI144" s="52">
        <v>20910</v>
      </c>
      <c r="AJ144" s="52">
        <v>13231</v>
      </c>
      <c r="AK144" s="52">
        <v>10663</v>
      </c>
      <c r="AL144" s="53">
        <v>29</v>
      </c>
      <c r="AM144" s="53">
        <v>55</v>
      </c>
      <c r="AN144" s="54">
        <v>3404</v>
      </c>
      <c r="AO144" s="55">
        <f t="shared" si="34"/>
        <v>0.64961832061068703</v>
      </c>
      <c r="AP144" s="54">
        <v>24604</v>
      </c>
      <c r="AQ144" s="55">
        <f t="shared" si="28"/>
        <v>4.6954198473282442</v>
      </c>
      <c r="AR144" s="54">
        <v>780</v>
      </c>
      <c r="AS144" s="54">
        <v>11994</v>
      </c>
      <c r="AT144" s="54">
        <v>19471</v>
      </c>
      <c r="AU144" s="54">
        <v>21422</v>
      </c>
      <c r="AV144" s="57">
        <v>293</v>
      </c>
      <c r="AW144" s="54">
        <v>33416</v>
      </c>
      <c r="AX144" s="55">
        <f t="shared" si="33"/>
        <v>6.3770992366412216</v>
      </c>
      <c r="AY144" s="55">
        <f t="shared" si="29"/>
        <v>1.3581531458299463</v>
      </c>
      <c r="AZ144" s="54">
        <v>702</v>
      </c>
      <c r="BA144" s="54"/>
      <c r="BB144" s="54">
        <v>21408</v>
      </c>
      <c r="BC144" s="58">
        <v>221</v>
      </c>
      <c r="BD144" s="59">
        <v>2406</v>
      </c>
      <c r="BE144" s="60">
        <f t="shared" si="35"/>
        <v>0.45916030534351143</v>
      </c>
    </row>
    <row r="145" spans="1:57" s="38" customFormat="1" ht="12.75" x14ac:dyDescent="0.2">
      <c r="A145" s="3" t="s">
        <v>153</v>
      </c>
      <c r="B145" s="38" t="s">
        <v>305</v>
      </c>
      <c r="C145" s="3" t="s">
        <v>168</v>
      </c>
      <c r="D145" s="3" t="s">
        <v>4</v>
      </c>
      <c r="E145" s="39">
        <v>2836</v>
      </c>
      <c r="F145" s="40">
        <v>52</v>
      </c>
      <c r="G145" s="40">
        <v>332</v>
      </c>
      <c r="H145" s="42">
        <v>54</v>
      </c>
      <c r="I145" s="42">
        <v>12</v>
      </c>
      <c r="J145" s="42">
        <v>66</v>
      </c>
      <c r="K145" s="42">
        <v>6</v>
      </c>
      <c r="L145" s="42">
        <v>3</v>
      </c>
      <c r="M145" s="43">
        <v>1126</v>
      </c>
      <c r="N145" s="44">
        <v>1902</v>
      </c>
      <c r="O145" s="44">
        <v>2018</v>
      </c>
      <c r="P145" s="44">
        <v>2018</v>
      </c>
      <c r="Q145" s="45" t="s">
        <v>17</v>
      </c>
      <c r="R145" s="45" t="s">
        <v>5</v>
      </c>
      <c r="S145" s="46">
        <v>113763</v>
      </c>
      <c r="T145" s="47">
        <f t="shared" si="31"/>
        <v>40.113892806770096</v>
      </c>
      <c r="U145" s="46">
        <v>837</v>
      </c>
      <c r="V145" s="46">
        <v>4055</v>
      </c>
      <c r="W145" s="46">
        <v>1727</v>
      </c>
      <c r="X145" s="46">
        <f t="shared" si="32"/>
        <v>6619</v>
      </c>
      <c r="Y145" s="46">
        <v>1727</v>
      </c>
      <c r="Z145" s="46">
        <v>120382</v>
      </c>
      <c r="AA145" s="49">
        <v>3264</v>
      </c>
      <c r="AB145" s="49">
        <v>91854</v>
      </c>
      <c r="AC145" s="50">
        <v>19157</v>
      </c>
      <c r="AD145" s="49">
        <v>114607</v>
      </c>
      <c r="AE145" s="52">
        <v>9702</v>
      </c>
      <c r="AF145" s="53">
        <v>216</v>
      </c>
      <c r="AG145" s="53">
        <v>293</v>
      </c>
      <c r="AH145" s="53">
        <v>77</v>
      </c>
      <c r="AI145" s="52">
        <v>10288</v>
      </c>
      <c r="AJ145" s="52">
        <v>13757</v>
      </c>
      <c r="AK145" s="52">
        <v>12351</v>
      </c>
      <c r="AL145" s="53">
        <v>8</v>
      </c>
      <c r="AM145" s="53">
        <v>52</v>
      </c>
      <c r="AN145" s="54">
        <v>1035</v>
      </c>
      <c r="AO145" s="55">
        <f t="shared" si="34"/>
        <v>0.36495063469675598</v>
      </c>
      <c r="AP145" s="54">
        <v>3383</v>
      </c>
      <c r="AQ145" s="55">
        <f t="shared" si="28"/>
        <v>1.1928772919605077</v>
      </c>
      <c r="AR145" s="54">
        <v>128</v>
      </c>
      <c r="AS145" s="54">
        <v>1292</v>
      </c>
      <c r="AT145" s="54">
        <v>1729</v>
      </c>
      <c r="AU145" s="54">
        <v>3237</v>
      </c>
      <c r="AV145" s="57">
        <v>6</v>
      </c>
      <c r="AW145" s="54">
        <v>4529</v>
      </c>
      <c r="AX145" s="55">
        <f t="shared" si="33"/>
        <v>1.5969675599435824</v>
      </c>
      <c r="AY145" s="55">
        <f t="shared" si="29"/>
        <v>1.3387525864617205</v>
      </c>
      <c r="AZ145" s="54">
        <v>21</v>
      </c>
      <c r="BA145" s="54">
        <v>0</v>
      </c>
      <c r="BB145" s="54"/>
      <c r="BC145" s="58">
        <v>64</v>
      </c>
      <c r="BD145" s="59">
        <v>935</v>
      </c>
      <c r="BE145" s="60">
        <f t="shared" si="35"/>
        <v>0.32968970380818052</v>
      </c>
    </row>
    <row r="146" spans="1:57" s="38" customFormat="1" ht="12.75" x14ac:dyDescent="0.2">
      <c r="A146" s="3" t="s">
        <v>154</v>
      </c>
      <c r="B146" s="38" t="s">
        <v>306</v>
      </c>
      <c r="C146" s="3" t="s">
        <v>169</v>
      </c>
      <c r="D146" s="3" t="s">
        <v>4</v>
      </c>
      <c r="E146" s="40">
        <v>762</v>
      </c>
      <c r="F146" s="40">
        <v>52</v>
      </c>
      <c r="G146" s="40">
        <v>364</v>
      </c>
      <c r="H146" s="42">
        <v>7</v>
      </c>
      <c r="I146" s="42">
        <v>0</v>
      </c>
      <c r="J146" s="42">
        <v>7</v>
      </c>
      <c r="K146" s="42">
        <v>2</v>
      </c>
      <c r="L146" s="42">
        <v>1</v>
      </c>
      <c r="M146" s="43">
        <v>1036</v>
      </c>
      <c r="N146" s="44">
        <v>1985</v>
      </c>
      <c r="O146" s="44">
        <v>1985</v>
      </c>
      <c r="P146" s="44">
        <v>2018</v>
      </c>
      <c r="Q146" s="45" t="s">
        <v>9</v>
      </c>
      <c r="R146" s="45" t="s">
        <v>9</v>
      </c>
      <c r="S146" s="46">
        <v>5040</v>
      </c>
      <c r="T146" s="47">
        <f t="shared" si="31"/>
        <v>6.6141732283464565</v>
      </c>
      <c r="U146" s="46">
        <v>0</v>
      </c>
      <c r="V146" s="46">
        <v>500</v>
      </c>
      <c r="W146" s="46">
        <v>500</v>
      </c>
      <c r="X146" s="46">
        <f t="shared" si="32"/>
        <v>1000</v>
      </c>
      <c r="Y146" s="46">
        <v>500</v>
      </c>
      <c r="Z146" s="46">
        <v>6040</v>
      </c>
      <c r="AA146" s="49">
        <v>170</v>
      </c>
      <c r="AB146" s="49">
        <v>4700</v>
      </c>
      <c r="AC146" s="50">
        <v>150</v>
      </c>
      <c r="AD146" s="49">
        <v>5170</v>
      </c>
      <c r="AE146" s="52">
        <v>9680</v>
      </c>
      <c r="AF146" s="53">
        <v>57</v>
      </c>
      <c r="AG146" s="53">
        <v>58</v>
      </c>
      <c r="AH146" s="53">
        <v>0</v>
      </c>
      <c r="AI146" s="52">
        <v>9795</v>
      </c>
      <c r="AJ146" s="52">
        <v>0</v>
      </c>
      <c r="AK146" s="52">
        <v>0</v>
      </c>
      <c r="AL146" s="53">
        <v>4</v>
      </c>
      <c r="AM146" s="53">
        <v>52</v>
      </c>
      <c r="AN146" s="57">
        <v>139</v>
      </c>
      <c r="AO146" s="55">
        <f t="shared" si="34"/>
        <v>0.18241469816272965</v>
      </c>
      <c r="AP146" s="57">
        <v>316</v>
      </c>
      <c r="AQ146" s="55">
        <f t="shared" si="28"/>
        <v>0.41469816272965881</v>
      </c>
      <c r="AR146" s="54">
        <v>50</v>
      </c>
      <c r="AS146" s="54">
        <v>0</v>
      </c>
      <c r="AT146" s="54">
        <v>134</v>
      </c>
      <c r="AU146" s="54">
        <v>1498</v>
      </c>
      <c r="AV146" s="57">
        <v>10</v>
      </c>
      <c r="AW146" s="54">
        <v>1498</v>
      </c>
      <c r="AX146" s="55">
        <f t="shared" si="33"/>
        <v>1.9658792650918635</v>
      </c>
      <c r="AY146" s="55">
        <f t="shared" si="29"/>
        <v>4.7405063291139244</v>
      </c>
      <c r="AZ146" s="54">
        <v>8</v>
      </c>
      <c r="BA146" s="54">
        <v>6</v>
      </c>
      <c r="BB146" s="54">
        <v>4</v>
      </c>
      <c r="BC146" s="61">
        <v>0</v>
      </c>
      <c r="BD146" s="59">
        <v>0</v>
      </c>
      <c r="BE146" s="60">
        <f t="shared" si="35"/>
        <v>0</v>
      </c>
    </row>
    <row r="147" spans="1:57" s="38" customFormat="1" ht="12.75" x14ac:dyDescent="0.2">
      <c r="A147" s="3" t="s">
        <v>155</v>
      </c>
      <c r="B147" s="38" t="s">
        <v>155</v>
      </c>
      <c r="C147" s="3" t="s">
        <v>168</v>
      </c>
      <c r="D147" s="3" t="s">
        <v>4</v>
      </c>
      <c r="E147" s="39">
        <v>1591</v>
      </c>
      <c r="F147" s="40">
        <v>52</v>
      </c>
      <c r="G147" s="39">
        <v>1560</v>
      </c>
      <c r="H147" s="42">
        <v>32</v>
      </c>
      <c r="I147" s="42">
        <v>0</v>
      </c>
      <c r="J147" s="42">
        <v>32</v>
      </c>
      <c r="K147" s="42">
        <v>15</v>
      </c>
      <c r="L147" s="42">
        <v>1</v>
      </c>
      <c r="M147" s="43">
        <v>2210</v>
      </c>
      <c r="N147" s="44">
        <v>1928</v>
      </c>
      <c r="O147" s="44">
        <v>2014</v>
      </c>
      <c r="P147" s="44">
        <v>2014</v>
      </c>
      <c r="Q147" s="45" t="s">
        <v>9</v>
      </c>
      <c r="R147" s="45" t="s">
        <v>5</v>
      </c>
      <c r="S147" s="46">
        <v>46341</v>
      </c>
      <c r="T147" s="47">
        <f t="shared" si="31"/>
        <v>29.126964173475802</v>
      </c>
      <c r="U147" s="46">
        <v>0</v>
      </c>
      <c r="V147" s="46">
        <v>0</v>
      </c>
      <c r="W147" s="46">
        <v>0</v>
      </c>
      <c r="X147" s="46">
        <f t="shared" si="32"/>
        <v>0</v>
      </c>
      <c r="Y147" s="46">
        <v>2842</v>
      </c>
      <c r="Z147" s="46">
        <v>49183</v>
      </c>
      <c r="AA147" s="49">
        <v>8425</v>
      </c>
      <c r="AB147" s="49">
        <v>33070</v>
      </c>
      <c r="AC147" s="50">
        <v>0</v>
      </c>
      <c r="AD147" s="49">
        <v>41838</v>
      </c>
      <c r="AE147" s="52">
        <v>12731</v>
      </c>
      <c r="AF147" s="52">
        <v>2270</v>
      </c>
      <c r="AG147" s="53">
        <v>915</v>
      </c>
      <c r="AH147" s="53">
        <v>0</v>
      </c>
      <c r="AI147" s="52">
        <v>15916</v>
      </c>
      <c r="AJ147" s="52">
        <v>13757</v>
      </c>
      <c r="AK147" s="52">
        <v>12351</v>
      </c>
      <c r="AL147" s="53">
        <v>0</v>
      </c>
      <c r="AM147" s="53">
        <v>52</v>
      </c>
      <c r="AN147" s="57">
        <v>420</v>
      </c>
      <c r="AO147" s="55">
        <f t="shared" si="34"/>
        <v>0.26398491514770583</v>
      </c>
      <c r="AP147" s="54">
        <v>4167</v>
      </c>
      <c r="AQ147" s="55">
        <f t="shared" si="28"/>
        <v>2.6191074795725959</v>
      </c>
      <c r="AR147" s="54">
        <v>175</v>
      </c>
      <c r="AS147" s="54" t="s">
        <v>6</v>
      </c>
      <c r="AT147" s="54"/>
      <c r="AU147" s="54">
        <v>8173</v>
      </c>
      <c r="AV147" s="57">
        <v>0</v>
      </c>
      <c r="AW147" s="54">
        <v>8173</v>
      </c>
      <c r="AX147" s="55">
        <f t="shared" si="33"/>
        <v>5.137020741671904</v>
      </c>
      <c r="AY147" s="55">
        <f t="shared" si="29"/>
        <v>1.9613630909527238</v>
      </c>
      <c r="AZ147" s="54">
        <v>300</v>
      </c>
      <c r="BA147" s="54">
        <v>3500</v>
      </c>
      <c r="BB147" s="54">
        <v>0</v>
      </c>
      <c r="BC147" s="58">
        <v>63</v>
      </c>
      <c r="BD147" s="59">
        <v>866</v>
      </c>
      <c r="BE147" s="60">
        <f t="shared" si="35"/>
        <v>0.54431175361407924</v>
      </c>
    </row>
    <row r="148" spans="1:57" s="38" customFormat="1" ht="12.75" x14ac:dyDescent="0.2">
      <c r="A148" s="3" t="s">
        <v>156</v>
      </c>
      <c r="B148" s="38" t="s">
        <v>307</v>
      </c>
      <c r="C148" s="3" t="s">
        <v>201</v>
      </c>
      <c r="D148" s="3" t="s">
        <v>4</v>
      </c>
      <c r="E148" s="39">
        <v>2510</v>
      </c>
      <c r="F148" s="40">
        <v>52</v>
      </c>
      <c r="G148" s="39">
        <v>1646</v>
      </c>
      <c r="H148" s="42">
        <v>40</v>
      </c>
      <c r="I148" s="42">
        <v>2</v>
      </c>
      <c r="J148" s="42">
        <v>42</v>
      </c>
      <c r="K148" s="42">
        <v>7.29</v>
      </c>
      <c r="L148" s="42">
        <v>2</v>
      </c>
      <c r="M148" s="43">
        <v>2130</v>
      </c>
      <c r="N148" s="44">
        <v>1844</v>
      </c>
      <c r="O148" s="44">
        <v>2002</v>
      </c>
      <c r="P148" s="44">
        <v>2021</v>
      </c>
      <c r="Q148" s="45" t="s">
        <v>10</v>
      </c>
      <c r="R148" s="45" t="s">
        <v>9</v>
      </c>
      <c r="S148" s="46">
        <v>79450</v>
      </c>
      <c r="T148" s="47">
        <f t="shared" si="31"/>
        <v>31.653386454183266</v>
      </c>
      <c r="U148" s="46">
        <v>300</v>
      </c>
      <c r="V148" s="46">
        <v>4818</v>
      </c>
      <c r="W148" s="46">
        <v>6000</v>
      </c>
      <c r="X148" s="46">
        <f t="shared" si="32"/>
        <v>11118</v>
      </c>
      <c r="Y148" s="46">
        <v>21024</v>
      </c>
      <c r="Z148" s="46">
        <v>105592</v>
      </c>
      <c r="AA148" s="49">
        <v>11498</v>
      </c>
      <c r="AB148" s="49">
        <v>61280</v>
      </c>
      <c r="AC148" s="50">
        <v>26922</v>
      </c>
      <c r="AD148" s="49">
        <v>103507</v>
      </c>
      <c r="AE148" s="52">
        <v>8980</v>
      </c>
      <c r="AF148" s="52">
        <v>1136</v>
      </c>
      <c r="AG148" s="53">
        <v>267</v>
      </c>
      <c r="AH148" s="53">
        <v>40</v>
      </c>
      <c r="AI148" s="52">
        <v>10423</v>
      </c>
      <c r="AJ148" s="52">
        <v>13796</v>
      </c>
      <c r="AK148" s="52">
        <v>12385</v>
      </c>
      <c r="AL148" s="53">
        <v>16</v>
      </c>
      <c r="AM148" s="53">
        <v>52</v>
      </c>
      <c r="AN148" s="57">
        <v>660</v>
      </c>
      <c r="AO148" s="55">
        <f t="shared" si="34"/>
        <v>0.26294820717131473</v>
      </c>
      <c r="AP148" s="54">
        <v>7613</v>
      </c>
      <c r="AQ148" s="55">
        <f t="shared" si="28"/>
        <v>3.0330677290836654</v>
      </c>
      <c r="AR148" s="54">
        <v>968</v>
      </c>
      <c r="AS148" s="54">
        <v>3232</v>
      </c>
      <c r="AT148" s="54">
        <v>3673</v>
      </c>
      <c r="AU148" s="54">
        <v>13915</v>
      </c>
      <c r="AV148" s="57">
        <v>60</v>
      </c>
      <c r="AW148" s="54">
        <v>17147</v>
      </c>
      <c r="AX148" s="55">
        <f t="shared" si="33"/>
        <v>6.8314741035856574</v>
      </c>
      <c r="AY148" s="55">
        <f t="shared" si="29"/>
        <v>2.2523315381584132</v>
      </c>
      <c r="AZ148" s="54">
        <v>326</v>
      </c>
      <c r="BA148" s="54">
        <v>12361</v>
      </c>
      <c r="BB148" s="54">
        <v>5657</v>
      </c>
      <c r="BC148" s="58">
        <v>159</v>
      </c>
      <c r="BD148" s="59">
        <v>2136</v>
      </c>
      <c r="BE148" s="60">
        <f t="shared" si="35"/>
        <v>0.85099601593625496</v>
      </c>
    </row>
    <row r="149" spans="1:57" s="38" customFormat="1" ht="12.75" x14ac:dyDescent="0.2">
      <c r="A149" s="3" t="s">
        <v>157</v>
      </c>
      <c r="B149" s="38" t="s">
        <v>308</v>
      </c>
      <c r="C149" s="3" t="s">
        <v>198</v>
      </c>
      <c r="D149" s="3" t="s">
        <v>8</v>
      </c>
      <c r="E149" s="39">
        <v>2051</v>
      </c>
      <c r="F149" s="40">
        <v>52</v>
      </c>
      <c r="G149" s="40">
        <v>624</v>
      </c>
      <c r="H149" s="42">
        <v>15</v>
      </c>
      <c r="I149" s="42">
        <v>0</v>
      </c>
      <c r="J149" s="42">
        <v>15</v>
      </c>
      <c r="K149" s="42">
        <v>17</v>
      </c>
      <c r="L149" s="42">
        <v>1</v>
      </c>
      <c r="M149" s="43">
        <v>1224</v>
      </c>
      <c r="N149" s="44">
        <v>1936</v>
      </c>
      <c r="O149" s="44">
        <v>2004</v>
      </c>
      <c r="P149" s="44">
        <v>2004</v>
      </c>
      <c r="Q149" s="45" t="s">
        <v>5</v>
      </c>
      <c r="R149" s="45" t="s">
        <v>9</v>
      </c>
      <c r="S149" s="46">
        <v>15400</v>
      </c>
      <c r="T149" s="47">
        <f t="shared" si="31"/>
        <v>7.5085324232081909</v>
      </c>
      <c r="U149" s="46">
        <v>5200</v>
      </c>
      <c r="V149" s="46">
        <v>4476</v>
      </c>
      <c r="W149" s="46">
        <v>1000</v>
      </c>
      <c r="X149" s="46">
        <f t="shared" si="32"/>
        <v>10676</v>
      </c>
      <c r="Y149" s="46">
        <v>15400</v>
      </c>
      <c r="Z149" s="46">
        <v>40476</v>
      </c>
      <c r="AA149" s="49">
        <v>5534</v>
      </c>
      <c r="AB149" s="49">
        <v>24635</v>
      </c>
      <c r="AC149" s="50">
        <v>7650</v>
      </c>
      <c r="AD149" s="49">
        <v>38269</v>
      </c>
      <c r="AE149" s="52">
        <v>5944</v>
      </c>
      <c r="AF149" s="53">
        <v>369</v>
      </c>
      <c r="AG149" s="53">
        <v>144</v>
      </c>
      <c r="AH149" s="53">
        <v>49</v>
      </c>
      <c r="AI149" s="52">
        <v>6506</v>
      </c>
      <c r="AJ149" s="52">
        <v>820</v>
      </c>
      <c r="AK149" s="52">
        <v>10670</v>
      </c>
      <c r="AL149" s="53">
        <v>4</v>
      </c>
      <c r="AM149" s="53">
        <v>52</v>
      </c>
      <c r="AN149" s="57">
        <v>192</v>
      </c>
      <c r="AO149" s="55">
        <f t="shared" si="34"/>
        <v>9.3612871769868364E-2</v>
      </c>
      <c r="AP149" s="54">
        <v>1872</v>
      </c>
      <c r="AQ149" s="55">
        <f t="shared" si="28"/>
        <v>0.91272549975621653</v>
      </c>
      <c r="AR149" s="54">
        <v>104</v>
      </c>
      <c r="AS149" s="54">
        <v>0</v>
      </c>
      <c r="AT149" s="54"/>
      <c r="AU149" s="54">
        <v>1373</v>
      </c>
      <c r="AV149" s="57">
        <v>59</v>
      </c>
      <c r="AW149" s="54">
        <v>1373</v>
      </c>
      <c r="AX149" s="55">
        <f t="shared" si="33"/>
        <v>0.66942954656265241</v>
      </c>
      <c r="AY149" s="55">
        <f t="shared" si="29"/>
        <v>0.73344017094017089</v>
      </c>
      <c r="AZ149" s="54">
        <v>439</v>
      </c>
      <c r="BA149" s="54">
        <v>75</v>
      </c>
      <c r="BB149" s="54"/>
      <c r="BC149" s="58">
        <v>63</v>
      </c>
      <c r="BD149" s="59"/>
      <c r="BE149" s="60"/>
    </row>
    <row r="150" spans="1:57" s="38" customFormat="1" ht="12.75" x14ac:dyDescent="0.2">
      <c r="A150" s="3" t="s">
        <v>158</v>
      </c>
      <c r="B150" s="38" t="s">
        <v>309</v>
      </c>
      <c r="C150" s="3" t="s">
        <v>168</v>
      </c>
      <c r="D150" s="3" t="s">
        <v>4</v>
      </c>
      <c r="E150" s="39">
        <v>3442</v>
      </c>
      <c r="F150" s="40">
        <v>52</v>
      </c>
      <c r="G150" s="39">
        <v>1456</v>
      </c>
      <c r="H150" s="42">
        <v>78</v>
      </c>
      <c r="I150" s="42">
        <v>0</v>
      </c>
      <c r="J150" s="42">
        <v>78</v>
      </c>
      <c r="K150" s="42">
        <v>5.5</v>
      </c>
      <c r="L150" s="42">
        <v>3</v>
      </c>
      <c r="M150" s="43">
        <v>2600</v>
      </c>
      <c r="N150" s="44">
        <v>1892</v>
      </c>
      <c r="O150" s="44">
        <v>1994</v>
      </c>
      <c r="P150" s="45" t="s">
        <v>6</v>
      </c>
      <c r="Q150" s="45" t="s">
        <v>10</v>
      </c>
      <c r="R150" s="45" t="s">
        <v>9</v>
      </c>
      <c r="S150" s="46">
        <v>94600</v>
      </c>
      <c r="T150" s="47">
        <f t="shared" si="31"/>
        <v>27.48402091807089</v>
      </c>
      <c r="U150" s="46">
        <v>9284</v>
      </c>
      <c r="V150" s="46">
        <v>0</v>
      </c>
      <c r="W150" s="118"/>
      <c r="X150" s="46">
        <f t="shared" si="32"/>
        <v>9284</v>
      </c>
      <c r="Y150" s="46">
        <v>11928</v>
      </c>
      <c r="Z150" s="46">
        <v>115812</v>
      </c>
      <c r="AA150" s="49">
        <v>11325</v>
      </c>
      <c r="AB150" s="49">
        <v>45914</v>
      </c>
      <c r="AC150" s="50">
        <v>38473</v>
      </c>
      <c r="AD150" s="49">
        <v>97497</v>
      </c>
      <c r="AE150" s="53" t="s">
        <v>6</v>
      </c>
      <c r="AF150" s="53">
        <v>0</v>
      </c>
      <c r="AG150" s="53">
        <v>0</v>
      </c>
      <c r="AH150" s="53">
        <v>42</v>
      </c>
      <c r="AI150" s="52">
        <v>42</v>
      </c>
      <c r="AJ150" s="52">
        <v>12598</v>
      </c>
      <c r="AK150" s="52">
        <v>9097</v>
      </c>
      <c r="AL150" s="53">
        <v>9</v>
      </c>
      <c r="AM150" s="53">
        <v>52</v>
      </c>
      <c r="AN150" s="57" t="s">
        <v>6</v>
      </c>
      <c r="AO150" s="55"/>
      <c r="AP150" s="54">
        <v>6246</v>
      </c>
      <c r="AQ150" s="55">
        <f t="shared" si="28"/>
        <v>1.8146426496223127</v>
      </c>
      <c r="AR150" s="54">
        <v>438</v>
      </c>
      <c r="AS150" s="54">
        <v>3323</v>
      </c>
      <c r="AT150" s="54">
        <v>3731</v>
      </c>
      <c r="AU150" s="54">
        <v>7843</v>
      </c>
      <c r="AV150" s="57">
        <v>0</v>
      </c>
      <c r="AW150" s="54">
        <v>11166</v>
      </c>
      <c r="AX150" s="55">
        <f t="shared" si="33"/>
        <v>3.2440441603718768</v>
      </c>
      <c r="AY150" s="55">
        <f t="shared" si="29"/>
        <v>1.7877041306436119</v>
      </c>
      <c r="AZ150" s="54">
        <v>226</v>
      </c>
      <c r="BA150" s="54">
        <v>0</v>
      </c>
      <c r="BB150" s="54">
        <v>1800</v>
      </c>
      <c r="BC150" s="58">
        <v>123</v>
      </c>
      <c r="BD150" s="59"/>
      <c r="BE150" s="60"/>
    </row>
    <row r="151" spans="1:57" s="38" customFormat="1" ht="12.75" x14ac:dyDescent="0.2">
      <c r="A151" s="3" t="s">
        <v>159</v>
      </c>
      <c r="B151" s="38" t="s">
        <v>310</v>
      </c>
      <c r="C151" s="3" t="s">
        <v>198</v>
      </c>
      <c r="D151" s="3" t="s">
        <v>4</v>
      </c>
      <c r="E151" s="39">
        <v>2217</v>
      </c>
      <c r="F151" s="40">
        <v>51</v>
      </c>
      <c r="G151" s="39">
        <v>1108</v>
      </c>
      <c r="H151" s="42">
        <v>58</v>
      </c>
      <c r="I151" s="42">
        <v>0</v>
      </c>
      <c r="J151" s="42">
        <v>58</v>
      </c>
      <c r="K151" s="42">
        <v>0</v>
      </c>
      <c r="L151" s="42">
        <v>3</v>
      </c>
      <c r="M151" s="43">
        <v>1342</v>
      </c>
      <c r="N151" s="44">
        <v>1980</v>
      </c>
      <c r="O151" s="45"/>
      <c r="P151" s="44">
        <v>2014</v>
      </c>
      <c r="Q151" s="45" t="s">
        <v>17</v>
      </c>
      <c r="R151" s="45" t="s">
        <v>13</v>
      </c>
      <c r="S151" s="46">
        <v>73771</v>
      </c>
      <c r="T151" s="47">
        <f t="shared" si="31"/>
        <v>33.275146594497066</v>
      </c>
      <c r="U151" s="46">
        <v>300</v>
      </c>
      <c r="V151" s="46">
        <v>4732</v>
      </c>
      <c r="W151" s="46">
        <v>0</v>
      </c>
      <c r="X151" s="46">
        <f t="shared" si="32"/>
        <v>5032</v>
      </c>
      <c r="Y151" s="46">
        <v>8625</v>
      </c>
      <c r="Z151" s="46">
        <v>87428</v>
      </c>
      <c r="AA151" s="49">
        <v>12064</v>
      </c>
      <c r="AB151" s="49">
        <v>60960</v>
      </c>
      <c r="AC151" s="50">
        <v>8865</v>
      </c>
      <c r="AD151" s="49">
        <v>85327</v>
      </c>
      <c r="AE151" s="52">
        <v>7929</v>
      </c>
      <c r="AF151" s="52">
        <v>1089</v>
      </c>
      <c r="AG151" s="53">
        <v>282</v>
      </c>
      <c r="AH151" s="53">
        <v>89</v>
      </c>
      <c r="AI151" s="52">
        <v>9389</v>
      </c>
      <c r="AJ151" s="52">
        <v>14577</v>
      </c>
      <c r="AK151" s="52">
        <v>23021</v>
      </c>
      <c r="AL151" s="53">
        <v>21</v>
      </c>
      <c r="AM151" s="53">
        <v>52</v>
      </c>
      <c r="AN151" s="54">
        <v>1487</v>
      </c>
      <c r="AO151" s="55">
        <f t="shared" ref="AO151:AO158" si="36">AN151/E151</f>
        <v>0.67072620658547588</v>
      </c>
      <c r="AP151" s="54">
        <v>5108</v>
      </c>
      <c r="AQ151" s="55">
        <f t="shared" si="28"/>
        <v>2.3040144339197113</v>
      </c>
      <c r="AR151" s="54">
        <v>2000</v>
      </c>
      <c r="AS151" s="54">
        <v>961</v>
      </c>
      <c r="AT151" s="54">
        <v>1303</v>
      </c>
      <c r="AU151" s="54">
        <v>5596</v>
      </c>
      <c r="AV151" s="57">
        <v>0</v>
      </c>
      <c r="AW151" s="54">
        <v>6557</v>
      </c>
      <c r="AX151" s="55">
        <f t="shared" si="33"/>
        <v>2.9576003608479926</v>
      </c>
      <c r="AY151" s="55">
        <f t="shared" si="29"/>
        <v>1.283672670321065</v>
      </c>
      <c r="AZ151" s="54">
        <v>450</v>
      </c>
      <c r="BA151" s="54">
        <v>5211</v>
      </c>
      <c r="BB151" s="54"/>
      <c r="BC151" s="58">
        <v>163</v>
      </c>
      <c r="BD151" s="59">
        <v>2189</v>
      </c>
      <c r="BE151" s="60">
        <f t="shared" ref="BE151:BE158" si="37">BD151/E151</f>
        <v>0.98737032025259364</v>
      </c>
    </row>
    <row r="152" spans="1:57" s="38" customFormat="1" ht="12.75" x14ac:dyDescent="0.2">
      <c r="A152" s="3" t="s">
        <v>160</v>
      </c>
      <c r="B152" s="38" t="s">
        <v>311</v>
      </c>
      <c r="C152" s="3" t="s">
        <v>168</v>
      </c>
      <c r="D152" s="3" t="s">
        <v>4</v>
      </c>
      <c r="E152" s="40">
        <v>794</v>
      </c>
      <c r="F152" s="40">
        <v>27</v>
      </c>
      <c r="G152" s="40">
        <v>936</v>
      </c>
      <c r="H152" s="42">
        <v>30</v>
      </c>
      <c r="I152" s="42">
        <v>0</v>
      </c>
      <c r="J152" s="42">
        <v>30</v>
      </c>
      <c r="K152" s="42">
        <v>2</v>
      </c>
      <c r="L152" s="42">
        <v>2</v>
      </c>
      <c r="M152" s="44">
        <v>800</v>
      </c>
      <c r="N152" s="44">
        <v>1827</v>
      </c>
      <c r="O152" s="44">
        <v>1985</v>
      </c>
      <c r="P152" s="44">
        <v>2016</v>
      </c>
      <c r="Q152" s="45" t="s">
        <v>17</v>
      </c>
      <c r="R152" s="45" t="s">
        <v>17</v>
      </c>
      <c r="S152" s="46">
        <v>16500</v>
      </c>
      <c r="T152" s="47">
        <f t="shared" si="31"/>
        <v>20.780856423173802</v>
      </c>
      <c r="U152" s="46">
        <v>200</v>
      </c>
      <c r="V152" s="46">
        <v>4700</v>
      </c>
      <c r="W152" s="46">
        <v>1500</v>
      </c>
      <c r="X152" s="46">
        <f t="shared" si="32"/>
        <v>6400</v>
      </c>
      <c r="Y152" s="46">
        <v>66997</v>
      </c>
      <c r="Z152" s="46">
        <v>88397</v>
      </c>
      <c r="AA152" s="49">
        <v>3607</v>
      </c>
      <c r="AB152" s="49">
        <v>32185</v>
      </c>
      <c r="AC152" s="50">
        <v>25364</v>
      </c>
      <c r="AD152" s="49">
        <v>65711</v>
      </c>
      <c r="AE152" s="52">
        <v>5142</v>
      </c>
      <c r="AF152" s="53">
        <v>374</v>
      </c>
      <c r="AG152" s="53">
        <v>161</v>
      </c>
      <c r="AH152" s="53">
        <v>0</v>
      </c>
      <c r="AI152" s="52">
        <v>5677</v>
      </c>
      <c r="AJ152" s="52">
        <v>13158</v>
      </c>
      <c r="AK152" s="52">
        <v>10598</v>
      </c>
      <c r="AL152" s="53">
        <v>3</v>
      </c>
      <c r="AM152" s="53">
        <v>52</v>
      </c>
      <c r="AN152" s="57">
        <v>783</v>
      </c>
      <c r="AO152" s="55">
        <f t="shared" si="36"/>
        <v>0.98614609571788414</v>
      </c>
      <c r="AP152" s="57">
        <v>509</v>
      </c>
      <c r="AQ152" s="55">
        <f t="shared" si="28"/>
        <v>0.6410579345088161</v>
      </c>
      <c r="AR152" s="54">
        <v>26</v>
      </c>
      <c r="AS152" s="54">
        <v>476</v>
      </c>
      <c r="AT152" s="54"/>
      <c r="AU152" s="54">
        <v>1350</v>
      </c>
      <c r="AV152" s="57">
        <v>0</v>
      </c>
      <c r="AW152" s="54">
        <v>1826</v>
      </c>
      <c r="AX152" s="55">
        <f t="shared" si="33"/>
        <v>2.2997481108312341</v>
      </c>
      <c r="AY152" s="55">
        <f t="shared" si="29"/>
        <v>3.5874263261296662</v>
      </c>
      <c r="AZ152" s="54">
        <v>0</v>
      </c>
      <c r="BA152" s="54"/>
      <c r="BB152" s="54">
        <v>3693</v>
      </c>
      <c r="BC152" s="58">
        <v>3</v>
      </c>
      <c r="BD152" s="59">
        <v>40</v>
      </c>
      <c r="BE152" s="60">
        <f t="shared" si="37"/>
        <v>5.0377833753148617E-2</v>
      </c>
    </row>
    <row r="153" spans="1:57" s="38" customFormat="1" ht="12.75" x14ac:dyDescent="0.2">
      <c r="A153" s="3" t="s">
        <v>161</v>
      </c>
      <c r="B153" s="38" t="s">
        <v>168</v>
      </c>
      <c r="C153" s="3" t="s">
        <v>168</v>
      </c>
      <c r="D153" s="3" t="s">
        <v>8</v>
      </c>
      <c r="E153" s="39">
        <v>3561</v>
      </c>
      <c r="F153" s="40">
        <v>52</v>
      </c>
      <c r="G153" s="39">
        <v>1350</v>
      </c>
      <c r="H153" s="42">
        <v>69</v>
      </c>
      <c r="I153" s="42">
        <v>2</v>
      </c>
      <c r="J153" s="42">
        <v>71</v>
      </c>
      <c r="K153" s="42">
        <v>27</v>
      </c>
      <c r="L153" s="42">
        <v>4</v>
      </c>
      <c r="M153" s="43">
        <v>3600</v>
      </c>
      <c r="N153" s="44">
        <v>1904</v>
      </c>
      <c r="O153" s="44">
        <v>1904</v>
      </c>
      <c r="P153" s="44">
        <v>2019</v>
      </c>
      <c r="Q153" s="45" t="s">
        <v>5</v>
      </c>
      <c r="R153" s="45" t="s">
        <v>10</v>
      </c>
      <c r="S153" s="46">
        <v>88068</v>
      </c>
      <c r="T153" s="47">
        <f t="shared" si="31"/>
        <v>24.731255265374894</v>
      </c>
      <c r="U153" s="46">
        <v>200</v>
      </c>
      <c r="V153" s="46">
        <v>4949</v>
      </c>
      <c r="W153" s="46">
        <v>1500</v>
      </c>
      <c r="X153" s="46">
        <f t="shared" si="32"/>
        <v>6649</v>
      </c>
      <c r="Y153" s="46">
        <v>29734</v>
      </c>
      <c r="Z153" s="46">
        <v>122951</v>
      </c>
      <c r="AA153" s="49">
        <v>8982</v>
      </c>
      <c r="AB153" s="49">
        <v>85810</v>
      </c>
      <c r="AC153" s="50">
        <v>26129</v>
      </c>
      <c r="AD153" s="49">
        <v>121527</v>
      </c>
      <c r="AE153" s="52">
        <v>17717</v>
      </c>
      <c r="AF153" s="52">
        <v>1784</v>
      </c>
      <c r="AG153" s="53">
        <v>291</v>
      </c>
      <c r="AH153" s="53">
        <v>98</v>
      </c>
      <c r="AI153" s="52">
        <v>19890</v>
      </c>
      <c r="AJ153" s="52">
        <v>13158</v>
      </c>
      <c r="AK153" s="52">
        <v>10598</v>
      </c>
      <c r="AL153" s="53">
        <v>16</v>
      </c>
      <c r="AM153" s="53">
        <v>52</v>
      </c>
      <c r="AN153" s="54">
        <v>1187</v>
      </c>
      <c r="AO153" s="55">
        <f t="shared" si="36"/>
        <v>0.33333333333333331</v>
      </c>
      <c r="AP153" s="54">
        <v>6809</v>
      </c>
      <c r="AQ153" s="55">
        <f t="shared" si="28"/>
        <v>1.9121033417579332</v>
      </c>
      <c r="AR153" s="54">
        <v>778</v>
      </c>
      <c r="AS153" s="54">
        <v>3069</v>
      </c>
      <c r="AT153" s="54">
        <v>3645</v>
      </c>
      <c r="AU153" s="54">
        <v>9704</v>
      </c>
      <c r="AV153" s="57">
        <v>107</v>
      </c>
      <c r="AW153" s="54">
        <v>12773</v>
      </c>
      <c r="AX153" s="55">
        <f t="shared" si="33"/>
        <v>3.5869137882617244</v>
      </c>
      <c r="AY153" s="55">
        <f t="shared" si="29"/>
        <v>1.8758995447202231</v>
      </c>
      <c r="AZ153" s="54">
        <v>256</v>
      </c>
      <c r="BA153" s="54">
        <v>3917</v>
      </c>
      <c r="BB153" s="54">
        <v>320801</v>
      </c>
      <c r="BC153" s="58">
        <v>169</v>
      </c>
      <c r="BD153" s="59">
        <v>1360</v>
      </c>
      <c r="BE153" s="60">
        <f t="shared" si="37"/>
        <v>0.38191519236169613</v>
      </c>
    </row>
    <row r="154" spans="1:57" s="38" customFormat="1" ht="12.75" x14ac:dyDescent="0.2">
      <c r="A154" s="3" t="s">
        <v>162</v>
      </c>
      <c r="B154" s="38" t="s">
        <v>312</v>
      </c>
      <c r="C154" s="3" t="s">
        <v>187</v>
      </c>
      <c r="D154" s="3" t="s">
        <v>8</v>
      </c>
      <c r="E154" s="40">
        <v>803</v>
      </c>
      <c r="F154" s="40">
        <v>52</v>
      </c>
      <c r="G154" s="40">
        <v>884</v>
      </c>
      <c r="H154" s="42">
        <v>20</v>
      </c>
      <c r="I154" s="42">
        <v>0</v>
      </c>
      <c r="J154" s="42">
        <v>20</v>
      </c>
      <c r="K154" s="42">
        <v>6</v>
      </c>
      <c r="L154" s="42">
        <v>1</v>
      </c>
      <c r="M154" s="44">
        <v>800</v>
      </c>
      <c r="N154" s="44">
        <v>1860</v>
      </c>
      <c r="O154" s="44">
        <v>1975</v>
      </c>
      <c r="P154" s="44">
        <v>2023</v>
      </c>
      <c r="Q154" s="45" t="s">
        <v>10</v>
      </c>
      <c r="R154" s="45" t="s">
        <v>13</v>
      </c>
      <c r="S154" s="46">
        <v>27500</v>
      </c>
      <c r="T154" s="47">
        <f t="shared" si="31"/>
        <v>34.246575342465754</v>
      </c>
      <c r="U154" s="46">
        <v>1037</v>
      </c>
      <c r="V154" s="46">
        <v>2500</v>
      </c>
      <c r="W154" s="46">
        <v>0</v>
      </c>
      <c r="X154" s="46">
        <f t="shared" si="32"/>
        <v>3537</v>
      </c>
      <c r="Y154" s="46">
        <v>8204</v>
      </c>
      <c r="Z154" s="46">
        <v>39241</v>
      </c>
      <c r="AA154" s="49">
        <v>6861</v>
      </c>
      <c r="AB154" s="49">
        <v>25286</v>
      </c>
      <c r="AC154" s="50">
        <v>2879</v>
      </c>
      <c r="AD154" s="49">
        <v>38117</v>
      </c>
      <c r="AE154" s="52">
        <v>7755</v>
      </c>
      <c r="AF154" s="53">
        <v>212</v>
      </c>
      <c r="AG154" s="53">
        <v>5</v>
      </c>
      <c r="AH154" s="53">
        <v>24</v>
      </c>
      <c r="AI154" s="52">
        <v>7996</v>
      </c>
      <c r="AJ154" s="52">
        <v>0</v>
      </c>
      <c r="AK154" s="52">
        <v>0</v>
      </c>
      <c r="AL154" s="53">
        <v>2</v>
      </c>
      <c r="AM154" s="53">
        <v>52</v>
      </c>
      <c r="AN154" s="57">
        <v>476</v>
      </c>
      <c r="AO154" s="55">
        <f t="shared" si="36"/>
        <v>0.5927770859277709</v>
      </c>
      <c r="AP154" s="54">
        <v>1354</v>
      </c>
      <c r="AQ154" s="55">
        <f t="shared" si="28"/>
        <v>1.6861768368617684</v>
      </c>
      <c r="AR154" s="54"/>
      <c r="AS154" s="54">
        <v>404</v>
      </c>
      <c r="AT154" s="54">
        <v>535</v>
      </c>
      <c r="AU154" s="54">
        <v>1728</v>
      </c>
      <c r="AV154" s="57">
        <v>10</v>
      </c>
      <c r="AW154" s="54">
        <v>2132</v>
      </c>
      <c r="AX154" s="55">
        <f t="shared" si="33"/>
        <v>2.6550435865504358</v>
      </c>
      <c r="AY154" s="55">
        <f t="shared" si="29"/>
        <v>1.5745937961595273</v>
      </c>
      <c r="AZ154" s="54">
        <v>26</v>
      </c>
      <c r="BA154" s="54"/>
      <c r="BB154" s="54"/>
      <c r="BC154" s="58">
        <v>29</v>
      </c>
      <c r="BD154" s="59">
        <v>286</v>
      </c>
      <c r="BE154" s="60">
        <f t="shared" si="37"/>
        <v>0.35616438356164382</v>
      </c>
    </row>
    <row r="155" spans="1:57" s="38" customFormat="1" ht="12.75" x14ac:dyDescent="0.2">
      <c r="A155" s="3" t="s">
        <v>163</v>
      </c>
      <c r="B155" s="38" t="s">
        <v>313</v>
      </c>
      <c r="C155" s="3" t="s">
        <v>201</v>
      </c>
      <c r="D155" s="3" t="s">
        <v>4</v>
      </c>
      <c r="E155" s="39">
        <v>8015</v>
      </c>
      <c r="F155" s="40">
        <v>52</v>
      </c>
      <c r="G155" s="39">
        <v>1872</v>
      </c>
      <c r="H155" s="42">
        <v>80</v>
      </c>
      <c r="I155" s="42">
        <v>27</v>
      </c>
      <c r="J155" s="42">
        <v>107</v>
      </c>
      <c r="K155" s="42">
        <v>2.5</v>
      </c>
      <c r="L155" s="42">
        <v>5</v>
      </c>
      <c r="M155" s="43">
        <v>2000</v>
      </c>
      <c r="N155" s="44">
        <v>1961</v>
      </c>
      <c r="O155" s="45" t="s">
        <v>6</v>
      </c>
      <c r="P155" s="45" t="s">
        <v>6</v>
      </c>
      <c r="Q155" s="45" t="s">
        <v>17</v>
      </c>
      <c r="R155" s="45" t="s">
        <v>9</v>
      </c>
      <c r="S155" s="46">
        <v>205440</v>
      </c>
      <c r="T155" s="47">
        <f t="shared" si="31"/>
        <v>25.631940112289456</v>
      </c>
      <c r="U155" s="46">
        <v>300</v>
      </c>
      <c r="V155" s="46">
        <v>19543</v>
      </c>
      <c r="W155" s="46">
        <v>1000</v>
      </c>
      <c r="X155" s="46">
        <f t="shared" si="32"/>
        <v>20843</v>
      </c>
      <c r="Y155" s="46">
        <v>1120</v>
      </c>
      <c r="Z155" s="46">
        <v>226403</v>
      </c>
      <c r="AA155" s="49">
        <v>17513</v>
      </c>
      <c r="AB155" s="49">
        <v>173930</v>
      </c>
      <c r="AC155" s="50">
        <v>10537</v>
      </c>
      <c r="AD155" s="49">
        <v>204965</v>
      </c>
      <c r="AE155" s="52">
        <v>10467</v>
      </c>
      <c r="AF155" s="53">
        <v>697</v>
      </c>
      <c r="AG155" s="53">
        <v>301</v>
      </c>
      <c r="AH155" s="53">
        <v>96</v>
      </c>
      <c r="AI155" s="52">
        <v>11561</v>
      </c>
      <c r="AJ155" s="52">
        <v>13757</v>
      </c>
      <c r="AK155" s="52">
        <v>12351</v>
      </c>
      <c r="AL155" s="53">
        <v>0</v>
      </c>
      <c r="AM155" s="53">
        <v>55</v>
      </c>
      <c r="AN155" s="54">
        <v>3323</v>
      </c>
      <c r="AO155" s="55">
        <f t="shared" si="36"/>
        <v>0.414597629444791</v>
      </c>
      <c r="AP155" s="54">
        <v>5559</v>
      </c>
      <c r="AQ155" s="55">
        <f t="shared" si="28"/>
        <v>0.6935745477230193</v>
      </c>
      <c r="AR155" s="54">
        <v>300</v>
      </c>
      <c r="AS155" s="54">
        <v>4758</v>
      </c>
      <c r="AT155" s="54">
        <v>6517</v>
      </c>
      <c r="AU155" s="54">
        <v>8960</v>
      </c>
      <c r="AV155" s="57">
        <v>30</v>
      </c>
      <c r="AW155" s="54">
        <v>13718</v>
      </c>
      <c r="AX155" s="55">
        <f t="shared" si="33"/>
        <v>1.7115408608858391</v>
      </c>
      <c r="AY155" s="55">
        <f t="shared" si="29"/>
        <v>2.4677100197877317</v>
      </c>
      <c r="AZ155" s="54">
        <v>1022</v>
      </c>
      <c r="BA155" s="54">
        <v>2529</v>
      </c>
      <c r="BB155" s="54">
        <v>1977</v>
      </c>
      <c r="BC155" s="58">
        <v>442</v>
      </c>
      <c r="BD155" s="59">
        <v>3168</v>
      </c>
      <c r="BE155" s="60">
        <f t="shared" si="37"/>
        <v>0.3952588895820337</v>
      </c>
    </row>
    <row r="156" spans="1:57" s="38" customFormat="1" ht="12.75" x14ac:dyDescent="0.2">
      <c r="A156" s="3" t="s">
        <v>164</v>
      </c>
      <c r="B156" s="38" t="s">
        <v>314</v>
      </c>
      <c r="C156" s="3" t="s">
        <v>171</v>
      </c>
      <c r="D156" s="3" t="s">
        <v>4</v>
      </c>
      <c r="E156" s="39">
        <v>2253</v>
      </c>
      <c r="F156" s="40">
        <v>52</v>
      </c>
      <c r="G156" s="40">
        <v>700</v>
      </c>
      <c r="H156" s="42">
        <v>20</v>
      </c>
      <c r="I156" s="42">
        <v>0</v>
      </c>
      <c r="J156" s="42">
        <v>20</v>
      </c>
      <c r="K156" s="42">
        <v>0</v>
      </c>
      <c r="L156" s="42">
        <v>1</v>
      </c>
      <c r="M156" s="43">
        <v>2300</v>
      </c>
      <c r="N156" s="45" t="s">
        <v>6</v>
      </c>
      <c r="O156" s="44">
        <v>2001</v>
      </c>
      <c r="P156" s="45" t="s">
        <v>6</v>
      </c>
      <c r="Q156" s="45" t="s">
        <v>9</v>
      </c>
      <c r="R156" s="45" t="s">
        <v>5</v>
      </c>
      <c r="S156" s="46">
        <v>19770</v>
      </c>
      <c r="T156" s="47">
        <f t="shared" si="31"/>
        <v>8.7749667110519312</v>
      </c>
      <c r="U156" s="46">
        <v>0</v>
      </c>
      <c r="V156" s="46">
        <v>0</v>
      </c>
      <c r="W156" s="46">
        <v>0</v>
      </c>
      <c r="X156" s="46">
        <f t="shared" si="32"/>
        <v>0</v>
      </c>
      <c r="Y156" s="46">
        <v>413</v>
      </c>
      <c r="Z156" s="46">
        <v>20183</v>
      </c>
      <c r="AA156" s="49">
        <v>2139</v>
      </c>
      <c r="AB156" s="49">
        <v>13417</v>
      </c>
      <c r="AC156" s="50">
        <v>4103</v>
      </c>
      <c r="AD156" s="49">
        <v>20341</v>
      </c>
      <c r="AE156" s="53" t="s">
        <v>6</v>
      </c>
      <c r="AF156" s="53">
        <v>0</v>
      </c>
      <c r="AG156" s="53">
        <v>0</v>
      </c>
      <c r="AH156" s="53">
        <v>0</v>
      </c>
      <c r="AI156" s="52" t="s">
        <v>6</v>
      </c>
      <c r="AJ156" s="52">
        <v>0</v>
      </c>
      <c r="AK156" s="52">
        <v>0</v>
      </c>
      <c r="AL156" s="53">
        <v>0</v>
      </c>
      <c r="AM156" s="53">
        <v>52</v>
      </c>
      <c r="AN156" s="57">
        <v>180</v>
      </c>
      <c r="AO156" s="55">
        <f t="shared" si="36"/>
        <v>7.9893475366178426E-2</v>
      </c>
      <c r="AP156" s="57">
        <v>460</v>
      </c>
      <c r="AQ156" s="55">
        <f t="shared" si="28"/>
        <v>0.20417221482467821</v>
      </c>
      <c r="AR156" s="54"/>
      <c r="AS156" s="54">
        <v>0</v>
      </c>
      <c r="AT156" s="54">
        <v>264</v>
      </c>
      <c r="AU156" s="57">
        <v>648</v>
      </c>
      <c r="AV156" s="57">
        <v>0</v>
      </c>
      <c r="AW156" s="57">
        <v>648</v>
      </c>
      <c r="AX156" s="55">
        <f t="shared" si="33"/>
        <v>0.28761651131824234</v>
      </c>
      <c r="AY156" s="55">
        <f t="shared" si="29"/>
        <v>1.4086956521739131</v>
      </c>
      <c r="AZ156" s="54">
        <v>37</v>
      </c>
      <c r="BA156" s="54"/>
      <c r="BB156" s="54">
        <v>360</v>
      </c>
      <c r="BC156" s="58">
        <v>24</v>
      </c>
      <c r="BD156" s="59">
        <v>183</v>
      </c>
      <c r="BE156" s="60">
        <f t="shared" si="37"/>
        <v>8.1225033288948076E-2</v>
      </c>
    </row>
    <row r="157" spans="1:57" s="38" customFormat="1" ht="12.75" x14ac:dyDescent="0.2">
      <c r="A157" s="3" t="s">
        <v>165</v>
      </c>
      <c r="B157" s="38" t="s">
        <v>315</v>
      </c>
      <c r="C157" s="3" t="s">
        <v>176</v>
      </c>
      <c r="D157" s="3" t="s">
        <v>4</v>
      </c>
      <c r="E157" s="40">
        <v>756</v>
      </c>
      <c r="F157" s="40">
        <v>50</v>
      </c>
      <c r="G157" s="40">
        <v>612</v>
      </c>
      <c r="H157" s="42">
        <v>12</v>
      </c>
      <c r="I157" s="42">
        <v>0</v>
      </c>
      <c r="J157" s="42">
        <v>12</v>
      </c>
      <c r="K157" s="42">
        <v>3</v>
      </c>
      <c r="L157" s="42">
        <v>0</v>
      </c>
      <c r="M157" s="43">
        <v>1500</v>
      </c>
      <c r="N157" s="44">
        <v>1991</v>
      </c>
      <c r="O157" s="44">
        <v>1991</v>
      </c>
      <c r="P157" s="44">
        <v>1991</v>
      </c>
      <c r="Q157" s="45" t="s">
        <v>10</v>
      </c>
      <c r="R157" s="45" t="s">
        <v>9</v>
      </c>
      <c r="S157" s="46">
        <v>12000</v>
      </c>
      <c r="T157" s="47">
        <f t="shared" si="31"/>
        <v>15.873015873015873</v>
      </c>
      <c r="U157" s="46">
        <v>300</v>
      </c>
      <c r="V157" s="46">
        <v>2500</v>
      </c>
      <c r="W157" s="46">
        <v>600</v>
      </c>
      <c r="X157" s="46">
        <f t="shared" si="32"/>
        <v>3400</v>
      </c>
      <c r="Y157" s="46">
        <v>6758</v>
      </c>
      <c r="Z157" s="46">
        <v>21558</v>
      </c>
      <c r="AA157" s="49">
        <v>4162</v>
      </c>
      <c r="AB157" s="49">
        <v>13331</v>
      </c>
      <c r="AC157" s="50">
        <v>4352</v>
      </c>
      <c r="AD157" s="49">
        <v>21876</v>
      </c>
      <c r="AE157" s="52">
        <v>7100</v>
      </c>
      <c r="AF157" s="53">
        <v>207</v>
      </c>
      <c r="AG157" s="53">
        <v>100</v>
      </c>
      <c r="AH157" s="53">
        <v>6</v>
      </c>
      <c r="AI157" s="52">
        <v>7413</v>
      </c>
      <c r="AJ157" s="52">
        <v>0</v>
      </c>
      <c r="AK157" s="52">
        <v>0</v>
      </c>
      <c r="AL157" s="53">
        <v>6</v>
      </c>
      <c r="AM157" s="53">
        <v>52</v>
      </c>
      <c r="AN157" s="54">
        <v>1121</v>
      </c>
      <c r="AO157" s="55">
        <f t="shared" si="36"/>
        <v>1.4828042328042328</v>
      </c>
      <c r="AP157" s="57">
        <v>800</v>
      </c>
      <c r="AQ157" s="55">
        <f t="shared" si="28"/>
        <v>1.0582010582010581</v>
      </c>
      <c r="AR157" s="54">
        <v>12</v>
      </c>
      <c r="AS157" s="54">
        <v>443</v>
      </c>
      <c r="AT157" s="54"/>
      <c r="AU157" s="54">
        <v>1888</v>
      </c>
      <c r="AV157" s="54">
        <v>1888</v>
      </c>
      <c r="AW157" s="54">
        <v>2331</v>
      </c>
      <c r="AX157" s="55">
        <f t="shared" si="33"/>
        <v>3.0833333333333335</v>
      </c>
      <c r="AY157" s="55">
        <f t="shared" si="29"/>
        <v>2.9137499999999998</v>
      </c>
      <c r="AZ157" s="54"/>
      <c r="BA157" s="54">
        <v>1</v>
      </c>
      <c r="BB157" s="54">
        <v>947</v>
      </c>
      <c r="BC157" s="58">
        <v>21</v>
      </c>
      <c r="BD157" s="59">
        <v>221</v>
      </c>
      <c r="BE157" s="60">
        <f t="shared" si="37"/>
        <v>0.29232804232804233</v>
      </c>
    </row>
    <row r="158" spans="1:57" s="38" customFormat="1" ht="12.75" x14ac:dyDescent="0.2">
      <c r="A158" s="3" t="s">
        <v>166</v>
      </c>
      <c r="B158" s="38" t="s">
        <v>316</v>
      </c>
      <c r="C158" s="3" t="s">
        <v>173</v>
      </c>
      <c r="D158" s="3" t="s">
        <v>4</v>
      </c>
      <c r="E158" s="39">
        <v>1464</v>
      </c>
      <c r="F158" s="40">
        <v>52</v>
      </c>
      <c r="G158" s="39">
        <v>1924</v>
      </c>
      <c r="H158" s="42">
        <v>55</v>
      </c>
      <c r="I158" s="42">
        <v>0</v>
      </c>
      <c r="J158" s="42">
        <v>55</v>
      </c>
      <c r="K158" s="42">
        <v>18</v>
      </c>
      <c r="L158" s="42">
        <v>3</v>
      </c>
      <c r="M158" s="43">
        <v>5200</v>
      </c>
      <c r="N158" s="44">
        <v>2019</v>
      </c>
      <c r="O158" s="44">
        <v>2019</v>
      </c>
      <c r="P158" s="44">
        <v>2019</v>
      </c>
      <c r="Q158" s="45" t="s">
        <v>13</v>
      </c>
      <c r="R158" s="45" t="s">
        <v>13</v>
      </c>
      <c r="S158" s="46">
        <v>95600</v>
      </c>
      <c r="T158" s="47">
        <f t="shared" si="31"/>
        <v>65.300546448087431</v>
      </c>
      <c r="U158" s="46">
        <v>3345</v>
      </c>
      <c r="V158" s="46">
        <v>3345</v>
      </c>
      <c r="W158" s="46">
        <v>0</v>
      </c>
      <c r="X158" s="46">
        <f t="shared" si="32"/>
        <v>6690</v>
      </c>
      <c r="Y158" s="46">
        <v>40000</v>
      </c>
      <c r="Z158" s="46">
        <v>142290</v>
      </c>
      <c r="AA158" s="49">
        <v>15799</v>
      </c>
      <c r="AB158" s="49">
        <v>67492</v>
      </c>
      <c r="AC158" s="50">
        <v>30763</v>
      </c>
      <c r="AD158" s="49">
        <v>121330</v>
      </c>
      <c r="AE158" s="52">
        <v>16552</v>
      </c>
      <c r="AF158" s="52">
        <v>1195</v>
      </c>
      <c r="AG158" s="53">
        <v>760</v>
      </c>
      <c r="AH158" s="53">
        <v>47</v>
      </c>
      <c r="AI158" s="52">
        <v>18554</v>
      </c>
      <c r="AJ158" s="52">
        <v>13757</v>
      </c>
      <c r="AK158" s="52">
        <v>12351</v>
      </c>
      <c r="AL158" s="53">
        <v>104</v>
      </c>
      <c r="AM158" s="53">
        <v>54</v>
      </c>
      <c r="AN158" s="54">
        <v>1192</v>
      </c>
      <c r="AO158" s="55">
        <f t="shared" si="36"/>
        <v>0.81420765027322406</v>
      </c>
      <c r="AP158" s="54">
        <v>5840</v>
      </c>
      <c r="AQ158" s="55">
        <f t="shared" si="28"/>
        <v>3.9890710382513661</v>
      </c>
      <c r="AR158" s="54">
        <v>1064</v>
      </c>
      <c r="AS158" s="54">
        <v>3223</v>
      </c>
      <c r="AT158" s="54">
        <v>3448</v>
      </c>
      <c r="AU158" s="54">
        <v>13545</v>
      </c>
      <c r="AV158" s="57">
        <v>178</v>
      </c>
      <c r="AW158" s="54">
        <v>16768</v>
      </c>
      <c r="AX158" s="55">
        <f t="shared" si="33"/>
        <v>11.453551912568306</v>
      </c>
      <c r="AY158" s="55">
        <f t="shared" si="29"/>
        <v>2.871232876712329</v>
      </c>
      <c r="AZ158" s="54">
        <v>1765</v>
      </c>
      <c r="BA158" s="54">
        <v>2678</v>
      </c>
      <c r="BB158" s="54">
        <v>4640</v>
      </c>
      <c r="BC158" s="58">
        <v>278</v>
      </c>
      <c r="BD158" s="59">
        <v>2343</v>
      </c>
      <c r="BE158" s="60">
        <f t="shared" si="37"/>
        <v>1.6004098360655739</v>
      </c>
    </row>
    <row r="159" spans="1:57" s="38" customFormat="1" ht="12.75" x14ac:dyDescent="0.2">
      <c r="A159" s="3"/>
      <c r="D159" s="3"/>
      <c r="E159" s="65"/>
      <c r="F159" s="41"/>
      <c r="G159" s="41"/>
      <c r="H159" s="42"/>
      <c r="I159" s="42"/>
      <c r="J159" s="42"/>
      <c r="K159" s="42"/>
      <c r="L159" s="42"/>
      <c r="M159" s="45"/>
      <c r="N159" s="45"/>
      <c r="O159" s="45"/>
      <c r="P159" s="45"/>
      <c r="Q159" s="45"/>
      <c r="R159" s="45"/>
      <c r="S159" s="66"/>
      <c r="T159" s="67"/>
      <c r="U159" s="66"/>
      <c r="V159" s="66"/>
      <c r="W159" s="48"/>
      <c r="X159" s="48"/>
      <c r="Y159" s="66"/>
      <c r="Z159" s="66"/>
      <c r="AA159" s="68"/>
      <c r="AB159" s="68"/>
      <c r="AC159" s="51"/>
      <c r="AD159" s="68"/>
      <c r="AE159" s="63"/>
      <c r="AF159" s="63"/>
      <c r="AG159" s="63"/>
      <c r="AH159" s="63"/>
      <c r="AI159" s="52"/>
      <c r="AJ159" s="52"/>
      <c r="AK159" s="52"/>
      <c r="AL159" s="63"/>
      <c r="AM159" s="63"/>
      <c r="AN159" s="56"/>
      <c r="AO159" s="55"/>
      <c r="AP159" s="69"/>
      <c r="AQ159" s="70"/>
      <c r="AR159" s="71"/>
      <c r="AS159" s="56"/>
      <c r="AT159" s="56"/>
      <c r="AU159" s="56"/>
      <c r="AV159" s="56"/>
      <c r="AW159" s="56"/>
      <c r="AX159" s="55"/>
      <c r="AY159" s="55"/>
      <c r="AZ159" s="71"/>
      <c r="BA159" s="71"/>
      <c r="BB159" s="71"/>
      <c r="BC159" s="61"/>
      <c r="BD159" s="59"/>
      <c r="BE159" s="60"/>
    </row>
    <row r="160" spans="1:57" s="73" customFormat="1" ht="12.75" x14ac:dyDescent="0.2">
      <c r="A160" s="72" t="s">
        <v>338</v>
      </c>
      <c r="D160" s="72"/>
      <c r="E160" s="74">
        <f>SUM(E4:E158)</f>
        <v>600748</v>
      </c>
      <c r="F160" s="74">
        <f>SUM(F4:F158)</f>
        <v>7520</v>
      </c>
      <c r="G160" s="74">
        <f>SUM(G4:G158)</f>
        <v>220357</v>
      </c>
      <c r="H160" s="75">
        <f t="shared" ref="H160:M160" si="38">SUM(H5:H158)</f>
        <v>9961.5</v>
      </c>
      <c r="I160" s="75">
        <f t="shared" si="38"/>
        <v>4622.2299999999996</v>
      </c>
      <c r="J160" s="75">
        <f t="shared" si="38"/>
        <v>14583.73</v>
      </c>
      <c r="K160" s="75">
        <f t="shared" si="38"/>
        <v>1708.53</v>
      </c>
      <c r="L160" s="75">
        <f t="shared" si="38"/>
        <v>642</v>
      </c>
      <c r="M160" s="76">
        <f t="shared" si="38"/>
        <v>738514</v>
      </c>
      <c r="N160" s="76"/>
      <c r="O160" s="76"/>
      <c r="P160" s="76"/>
      <c r="Q160" s="76"/>
      <c r="R160" s="76"/>
      <c r="S160" s="77">
        <f>SUM(S5:S158)</f>
        <v>23330812</v>
      </c>
      <c r="T160" s="78"/>
      <c r="U160" s="77">
        <f t="shared" ref="U160:AN160" si="39">SUM(U5:U158)</f>
        <v>294085</v>
      </c>
      <c r="V160" s="77">
        <f t="shared" si="39"/>
        <v>1184601</v>
      </c>
      <c r="W160" s="77">
        <f t="shared" si="39"/>
        <v>754614</v>
      </c>
      <c r="X160" s="77">
        <f t="shared" si="39"/>
        <v>2233300</v>
      </c>
      <c r="Y160" s="77">
        <f t="shared" si="39"/>
        <v>6074170</v>
      </c>
      <c r="Z160" s="77">
        <f t="shared" si="39"/>
        <v>30883668</v>
      </c>
      <c r="AA160" s="79">
        <f t="shared" si="39"/>
        <v>2491300</v>
      </c>
      <c r="AB160" s="79">
        <f t="shared" si="39"/>
        <v>20638523</v>
      </c>
      <c r="AC160" s="79">
        <f t="shared" si="39"/>
        <v>6471101</v>
      </c>
      <c r="AD160" s="79">
        <f t="shared" si="39"/>
        <v>29977549</v>
      </c>
      <c r="AE160" s="80">
        <f t="shared" si="39"/>
        <v>2647313</v>
      </c>
      <c r="AF160" s="80">
        <f t="shared" si="39"/>
        <v>224340</v>
      </c>
      <c r="AG160" s="80">
        <f t="shared" si="39"/>
        <v>116706</v>
      </c>
      <c r="AH160" s="80">
        <f t="shared" si="39"/>
        <v>10636</v>
      </c>
      <c r="AI160" s="80">
        <f t="shared" si="39"/>
        <v>2998995</v>
      </c>
      <c r="AJ160" s="80">
        <f t="shared" si="39"/>
        <v>1965052</v>
      </c>
      <c r="AK160" s="80">
        <f t="shared" si="39"/>
        <v>1786032</v>
      </c>
      <c r="AL160" s="80">
        <f t="shared" si="39"/>
        <v>3577</v>
      </c>
      <c r="AM160" s="80">
        <f t="shared" si="39"/>
        <v>8150</v>
      </c>
      <c r="AN160" s="81">
        <f t="shared" si="39"/>
        <v>276196</v>
      </c>
      <c r="AO160" s="81"/>
      <c r="AP160" s="81">
        <f>SUM(AP5:AP158)</f>
        <v>1735745</v>
      </c>
      <c r="AQ160" s="82"/>
      <c r="AR160" s="81">
        <f t="shared" ref="AR160:AW160" si="40">SUM(AR5:AR158)</f>
        <v>213395</v>
      </c>
      <c r="AS160" s="81">
        <f t="shared" si="40"/>
        <v>668866</v>
      </c>
      <c r="AT160" s="81">
        <f t="shared" si="40"/>
        <v>863541</v>
      </c>
      <c r="AU160" s="81">
        <f t="shared" si="40"/>
        <v>2848079</v>
      </c>
      <c r="AV160" s="81">
        <f t="shared" si="40"/>
        <v>21078</v>
      </c>
      <c r="AW160" s="81">
        <f t="shared" si="40"/>
        <v>3517842</v>
      </c>
      <c r="AX160" s="82"/>
      <c r="AY160" s="82"/>
      <c r="AZ160" s="81">
        <f>SUM(AZ5:AZ158)</f>
        <v>119193</v>
      </c>
      <c r="BA160" s="81">
        <f>SUM(BA5:BA158)</f>
        <v>748334</v>
      </c>
      <c r="BB160" s="81">
        <f>SUM(BB5:BB158)</f>
        <v>2463457</v>
      </c>
      <c r="BC160" s="83">
        <f>SUM(BC5:BC158)</f>
        <v>17299</v>
      </c>
      <c r="BD160" s="83">
        <f>SUM(BD5:BD158)</f>
        <v>205677</v>
      </c>
      <c r="BE160" s="84"/>
    </row>
    <row r="161" spans="1:57" s="73" customFormat="1" ht="12.75" x14ac:dyDescent="0.2">
      <c r="A161" s="72"/>
      <c r="D161" s="72"/>
      <c r="E161" s="74"/>
      <c r="F161" s="74"/>
      <c r="G161" s="74"/>
      <c r="H161" s="75"/>
      <c r="I161" s="75"/>
      <c r="J161" s="75"/>
      <c r="K161" s="75"/>
      <c r="L161" s="75"/>
      <c r="M161" s="85"/>
      <c r="N161" s="85"/>
      <c r="O161" s="85"/>
      <c r="P161" s="85"/>
      <c r="Q161" s="85"/>
      <c r="R161" s="85"/>
      <c r="S161" s="77"/>
      <c r="T161" s="78"/>
      <c r="U161" s="77"/>
      <c r="V161" s="77"/>
      <c r="W161" s="77"/>
      <c r="X161" s="77"/>
      <c r="Y161" s="77"/>
      <c r="Z161" s="77"/>
      <c r="AA161" s="79"/>
      <c r="AB161" s="79"/>
      <c r="AC161" s="79"/>
      <c r="AD161" s="79"/>
      <c r="AE161" s="80"/>
      <c r="AF161" s="80"/>
      <c r="AG161" s="80"/>
      <c r="AH161" s="80"/>
      <c r="AI161" s="80"/>
      <c r="AJ161" s="80"/>
      <c r="AK161" s="80"/>
      <c r="AL161" s="80"/>
      <c r="AM161" s="80"/>
      <c r="AN161" s="81"/>
      <c r="AO161" s="81"/>
      <c r="AP161" s="81"/>
      <c r="AQ161" s="82"/>
      <c r="AR161" s="81"/>
      <c r="AS161" s="81"/>
      <c r="AT161" s="81"/>
      <c r="AU161" s="81"/>
      <c r="AV161" s="81"/>
      <c r="AW161" s="81"/>
      <c r="AX161" s="82"/>
      <c r="AY161" s="82"/>
      <c r="AZ161" s="81"/>
      <c r="BA161" s="81"/>
      <c r="BB161" s="81"/>
      <c r="BC161" s="83"/>
      <c r="BD161" s="83"/>
      <c r="BE161" s="84"/>
    </row>
    <row r="162" spans="1:57" s="73" customFormat="1" ht="12.75" x14ac:dyDescent="0.2">
      <c r="A162" s="72" t="s">
        <v>371</v>
      </c>
      <c r="D162" s="72"/>
      <c r="E162" s="74">
        <f t="shared" ref="E162:P162" si="41">AVERAGE(E5:E158)</f>
        <v>3900.9610389610389</v>
      </c>
      <c r="F162" s="74">
        <f t="shared" si="41"/>
        <v>48.831168831168831</v>
      </c>
      <c r="G162" s="74">
        <f t="shared" si="41"/>
        <v>1449.7171052631579</v>
      </c>
      <c r="H162" s="75">
        <f t="shared" si="41"/>
        <v>64.685064935064929</v>
      </c>
      <c r="I162" s="75">
        <f t="shared" si="41"/>
        <v>30.014480519480518</v>
      </c>
      <c r="J162" s="75">
        <f t="shared" si="41"/>
        <v>94.699545454545458</v>
      </c>
      <c r="K162" s="75">
        <f t="shared" si="41"/>
        <v>11.094350649350648</v>
      </c>
      <c r="L162" s="75">
        <f t="shared" si="41"/>
        <v>4.1960784313725492</v>
      </c>
      <c r="M162" s="76">
        <f t="shared" si="41"/>
        <v>4923.4266666666663</v>
      </c>
      <c r="N162" s="86">
        <f t="shared" si="41"/>
        <v>1919.2112676056338</v>
      </c>
      <c r="O162" s="86">
        <f t="shared" si="41"/>
        <v>1999.6218487394958</v>
      </c>
      <c r="P162" s="86">
        <f t="shared" si="41"/>
        <v>2014</v>
      </c>
      <c r="Q162" s="76"/>
      <c r="R162" s="76"/>
      <c r="S162" s="77">
        <f t="shared" ref="S162:Z162" si="42">AVERAGE(S5:S158)</f>
        <v>151498.77922077922</v>
      </c>
      <c r="T162" s="78">
        <f t="shared" si="42"/>
        <v>35.816300551188782</v>
      </c>
      <c r="U162" s="77">
        <f t="shared" si="42"/>
        <v>1909.6428571428571</v>
      </c>
      <c r="V162" s="77">
        <f t="shared" si="42"/>
        <v>7692.2142857142853</v>
      </c>
      <c r="W162" s="77">
        <f t="shared" si="42"/>
        <v>4997.4437086092712</v>
      </c>
      <c r="X162" s="77">
        <f t="shared" si="42"/>
        <v>14501.948051948051</v>
      </c>
      <c r="Y162" s="77">
        <f t="shared" si="42"/>
        <v>39442.662337662339</v>
      </c>
      <c r="Z162" s="77">
        <f t="shared" si="42"/>
        <v>200543.29870129871</v>
      </c>
      <c r="AA162" s="79">
        <f>AVERAGE(AA5:AA158)</f>
        <v>16390.13157894737</v>
      </c>
      <c r="AB162" s="79">
        <f t="shared" ref="AB162:AD162" si="43">AVERAGE(AB5:AB158)</f>
        <v>134016.38311688311</v>
      </c>
      <c r="AC162" s="79">
        <f t="shared" si="43"/>
        <v>42294.777777777781</v>
      </c>
      <c r="AD162" s="79">
        <f t="shared" si="43"/>
        <v>198526.81456953642</v>
      </c>
      <c r="AE162" s="80">
        <f t="shared" ref="AE162:BE162" si="44">AVERAGE(AE5:AE158)</f>
        <v>17531.874172185431</v>
      </c>
      <c r="AF162" s="80">
        <f t="shared" si="44"/>
        <v>1456.7532467532467</v>
      </c>
      <c r="AG162" s="80">
        <f t="shared" si="44"/>
        <v>757.83116883116884</v>
      </c>
      <c r="AH162" s="80">
        <f t="shared" si="44"/>
        <v>69.064935064935071</v>
      </c>
      <c r="AI162" s="80">
        <f t="shared" si="44"/>
        <v>19730.230263157893</v>
      </c>
      <c r="AJ162" s="80">
        <f t="shared" si="44"/>
        <v>12760.077922077922</v>
      </c>
      <c r="AK162" s="80">
        <f t="shared" si="44"/>
        <v>11597.61038961039</v>
      </c>
      <c r="AL162" s="80">
        <f t="shared" si="44"/>
        <v>23.37908496732026</v>
      </c>
      <c r="AM162" s="80">
        <f t="shared" si="44"/>
        <v>52.922077922077925</v>
      </c>
      <c r="AN162" s="81">
        <f t="shared" si="44"/>
        <v>1829.1125827814569</v>
      </c>
      <c r="AO162" s="87">
        <f t="shared" si="44"/>
        <v>0.52012953044242294</v>
      </c>
      <c r="AP162" s="81">
        <f t="shared" si="44"/>
        <v>11495</v>
      </c>
      <c r="AQ162" s="87">
        <f t="shared" si="44"/>
        <v>2.8419780460494493</v>
      </c>
      <c r="AR162" s="81">
        <f t="shared" si="44"/>
        <v>1580.7037037037037</v>
      </c>
      <c r="AS162" s="81">
        <f t="shared" si="44"/>
        <v>4644.9027777777774</v>
      </c>
      <c r="AT162" s="81">
        <f t="shared" si="44"/>
        <v>6303.2189781021898</v>
      </c>
      <c r="AU162" s="81">
        <f t="shared" si="44"/>
        <v>18614.895424836603</v>
      </c>
      <c r="AV162" s="81">
        <f t="shared" si="44"/>
        <v>138.67105263157896</v>
      </c>
      <c r="AW162" s="81">
        <f t="shared" si="44"/>
        <v>22992.431372549021</v>
      </c>
      <c r="AX162" s="82">
        <f t="shared" si="44"/>
        <v>5.1351177252442346</v>
      </c>
      <c r="AY162" s="82">
        <f t="shared" si="44"/>
        <v>2.4368999760594847</v>
      </c>
      <c r="AZ162" s="81">
        <f t="shared" si="44"/>
        <v>805.35810810810813</v>
      </c>
      <c r="BA162" s="81">
        <f t="shared" si="44"/>
        <v>5892.3937007874019</v>
      </c>
      <c r="BB162" s="81">
        <f t="shared" si="44"/>
        <v>20701.319327731093</v>
      </c>
      <c r="BC162" s="83">
        <f t="shared" si="44"/>
        <v>113.06535947712419</v>
      </c>
      <c r="BD162" s="83">
        <f t="shared" si="44"/>
        <v>1418.4620689655173</v>
      </c>
      <c r="BE162" s="84">
        <f t="shared" si="44"/>
        <v>0.48097686725243899</v>
      </c>
    </row>
    <row r="163" spans="1:57" s="88" customFormat="1" ht="12.75" x14ac:dyDescent="0.2">
      <c r="A163" s="72" t="s">
        <v>347</v>
      </c>
      <c r="B163" s="73"/>
      <c r="C163" s="73"/>
      <c r="D163" s="72"/>
      <c r="E163" s="74">
        <f t="shared" ref="E163:P163" si="45">MEDIAN(E5:E158)</f>
        <v>2251.5</v>
      </c>
      <c r="F163" s="74">
        <f t="shared" si="45"/>
        <v>52</v>
      </c>
      <c r="G163" s="74">
        <f t="shared" si="45"/>
        <v>1372</v>
      </c>
      <c r="H163" s="75">
        <f t="shared" si="45"/>
        <v>39.5</v>
      </c>
      <c r="I163" s="75">
        <f t="shared" si="45"/>
        <v>3</v>
      </c>
      <c r="J163" s="75">
        <f t="shared" si="45"/>
        <v>50</v>
      </c>
      <c r="K163" s="75">
        <f t="shared" si="45"/>
        <v>6.125</v>
      </c>
      <c r="L163" s="75">
        <f t="shared" si="45"/>
        <v>3</v>
      </c>
      <c r="M163" s="76">
        <f t="shared" si="45"/>
        <v>2852</v>
      </c>
      <c r="N163" s="86">
        <f t="shared" si="45"/>
        <v>1911.5</v>
      </c>
      <c r="O163" s="86">
        <f t="shared" si="45"/>
        <v>2003</v>
      </c>
      <c r="P163" s="86">
        <f t="shared" si="45"/>
        <v>2018</v>
      </c>
      <c r="Q163" s="76"/>
      <c r="R163" s="76"/>
      <c r="S163" s="77">
        <f t="shared" ref="S163:BE163" si="46">MEDIAN(S5:S158)</f>
        <v>66000</v>
      </c>
      <c r="T163" s="78">
        <f t="shared" si="46"/>
        <v>30.145032666898775</v>
      </c>
      <c r="U163" s="77">
        <f t="shared" si="46"/>
        <v>300</v>
      </c>
      <c r="V163" s="77">
        <f t="shared" si="46"/>
        <v>3195</v>
      </c>
      <c r="W163" s="77">
        <f t="shared" si="46"/>
        <v>1700</v>
      </c>
      <c r="X163" s="77">
        <f t="shared" si="46"/>
        <v>8366</v>
      </c>
      <c r="Y163" s="77">
        <f t="shared" si="46"/>
        <v>16989</v>
      </c>
      <c r="Z163" s="77">
        <f t="shared" si="46"/>
        <v>108463</v>
      </c>
      <c r="AA163" s="79">
        <f t="shared" si="46"/>
        <v>9064</v>
      </c>
      <c r="AB163" s="79">
        <f t="shared" si="46"/>
        <v>61120</v>
      </c>
      <c r="AC163" s="79">
        <f t="shared" si="46"/>
        <v>21627</v>
      </c>
      <c r="AD163" s="79">
        <f t="shared" si="46"/>
        <v>103507</v>
      </c>
      <c r="AE163" s="80">
        <f t="shared" si="46"/>
        <v>12466</v>
      </c>
      <c r="AF163" s="80">
        <f t="shared" si="46"/>
        <v>1080</v>
      </c>
      <c r="AG163" s="80">
        <f t="shared" si="46"/>
        <v>442</v>
      </c>
      <c r="AH163" s="80">
        <f t="shared" si="46"/>
        <v>35</v>
      </c>
      <c r="AI163" s="80">
        <f t="shared" si="46"/>
        <v>13911</v>
      </c>
      <c r="AJ163" s="80">
        <f t="shared" si="46"/>
        <v>13757</v>
      </c>
      <c r="AK163" s="80">
        <f t="shared" si="46"/>
        <v>12351</v>
      </c>
      <c r="AL163" s="80">
        <f t="shared" si="46"/>
        <v>14</v>
      </c>
      <c r="AM163" s="80">
        <f t="shared" si="46"/>
        <v>52</v>
      </c>
      <c r="AN163" s="81">
        <f t="shared" si="46"/>
        <v>1025</v>
      </c>
      <c r="AO163" s="87">
        <f t="shared" si="46"/>
        <v>0.45238416858030528</v>
      </c>
      <c r="AP163" s="81">
        <f t="shared" si="46"/>
        <v>4543</v>
      </c>
      <c r="AQ163" s="87">
        <f t="shared" si="46"/>
        <v>1.9415841584158415</v>
      </c>
      <c r="AR163" s="81">
        <f t="shared" si="46"/>
        <v>400</v>
      </c>
      <c r="AS163" s="81">
        <f t="shared" si="46"/>
        <v>1604.5</v>
      </c>
      <c r="AT163" s="81">
        <f t="shared" si="46"/>
        <v>1945</v>
      </c>
      <c r="AU163" s="81">
        <f t="shared" si="46"/>
        <v>7181</v>
      </c>
      <c r="AV163" s="81">
        <f t="shared" si="46"/>
        <v>32.5</v>
      </c>
      <c r="AW163" s="81">
        <f t="shared" si="46"/>
        <v>8704</v>
      </c>
      <c r="AX163" s="82">
        <f t="shared" si="46"/>
        <v>3.8628875243372773</v>
      </c>
      <c r="AY163" s="82">
        <f t="shared" si="46"/>
        <v>2.0325439689793656</v>
      </c>
      <c r="AZ163" s="81">
        <f t="shared" si="46"/>
        <v>313</v>
      </c>
      <c r="BA163" s="81">
        <f t="shared" si="46"/>
        <v>1500</v>
      </c>
      <c r="BB163" s="81">
        <f t="shared" si="46"/>
        <v>3949</v>
      </c>
      <c r="BC163" s="83">
        <f t="shared" si="46"/>
        <v>72</v>
      </c>
      <c r="BD163" s="83">
        <f t="shared" si="46"/>
        <v>815</v>
      </c>
      <c r="BE163" s="84">
        <f t="shared" si="46"/>
        <v>0.30242605516782983</v>
      </c>
    </row>
    <row r="165" spans="1:57" s="73" customFormat="1" ht="12.75" x14ac:dyDescent="0.2">
      <c r="A165" s="72"/>
      <c r="D165" s="72"/>
      <c r="E165" s="89"/>
      <c r="F165" s="90"/>
      <c r="G165" s="90"/>
      <c r="H165" s="75"/>
      <c r="I165" s="75"/>
      <c r="J165" s="75"/>
      <c r="K165" s="75"/>
      <c r="L165" s="75"/>
      <c r="M165" s="85"/>
      <c r="N165" s="85"/>
      <c r="O165" s="85"/>
      <c r="P165" s="85"/>
      <c r="Q165" s="85" t="str">
        <f>"Poor = " &amp; COUNTIF(Q5:Q158, "Poor")</f>
        <v>Poor = 18</v>
      </c>
      <c r="R165" s="85" t="str">
        <f>"Poor = " &amp; COUNTIF(R5:R158, "Poor")</f>
        <v>Poor = 11</v>
      </c>
      <c r="S165" s="77"/>
      <c r="T165" s="78"/>
      <c r="U165" s="77"/>
      <c r="V165" s="77"/>
      <c r="W165" s="91"/>
      <c r="X165" s="91"/>
      <c r="Y165" s="77"/>
      <c r="Z165" s="77"/>
      <c r="AA165" s="79"/>
      <c r="AB165" s="79"/>
      <c r="AC165" s="92"/>
      <c r="AD165" s="79"/>
      <c r="AE165" s="93"/>
      <c r="AF165" s="93"/>
      <c r="AG165" s="93"/>
      <c r="AH165" s="93"/>
      <c r="AI165" s="80"/>
      <c r="AJ165" s="80"/>
      <c r="AK165" s="80"/>
      <c r="AL165" s="93"/>
      <c r="AM165" s="93"/>
      <c r="AN165" s="94"/>
      <c r="AO165" s="82"/>
      <c r="AP165" s="95"/>
      <c r="AQ165" s="96"/>
      <c r="AR165" s="97"/>
      <c r="AS165" s="94"/>
      <c r="AT165" s="94"/>
      <c r="AU165" s="94"/>
      <c r="AV165" s="94"/>
      <c r="AW165" s="94"/>
      <c r="AX165" s="82"/>
      <c r="AY165" s="82"/>
      <c r="AZ165" s="97"/>
      <c r="BA165" s="97"/>
      <c r="BB165" s="97"/>
      <c r="BC165" s="98"/>
      <c r="BD165" s="83"/>
      <c r="BE165" s="84"/>
    </row>
    <row r="166" spans="1:57" s="73" customFormat="1" ht="12.75" x14ac:dyDescent="0.2">
      <c r="A166" s="72"/>
      <c r="D166" s="72"/>
      <c r="E166" s="89"/>
      <c r="F166" s="90"/>
      <c r="G166" s="90"/>
      <c r="H166" s="75"/>
      <c r="I166" s="75"/>
      <c r="J166" s="75"/>
      <c r="K166" s="75"/>
      <c r="L166" s="75"/>
      <c r="M166" s="85"/>
      <c r="N166" s="85"/>
      <c r="O166" s="85"/>
      <c r="P166" s="85"/>
      <c r="Q166" s="85" t="str">
        <f>"Fair = " &amp; COUNTIF(Q5:Q158, "Fair")</f>
        <v>Fair = 34</v>
      </c>
      <c r="R166" s="85" t="str">
        <f>"Fair = " &amp; COUNTIF(R5:R158, "Fair")</f>
        <v>Fair = 27</v>
      </c>
      <c r="S166" s="77"/>
      <c r="T166" s="78"/>
      <c r="U166" s="77"/>
      <c r="V166" s="77"/>
      <c r="W166" s="91"/>
      <c r="X166" s="91"/>
      <c r="Y166" s="77"/>
      <c r="Z166" s="77"/>
      <c r="AA166" s="79"/>
      <c r="AB166" s="79"/>
      <c r="AC166" s="92"/>
      <c r="AD166" s="79"/>
      <c r="AE166" s="93"/>
      <c r="AF166" s="93"/>
      <c r="AG166" s="93"/>
      <c r="AH166" s="93"/>
      <c r="AI166" s="80"/>
      <c r="AJ166" s="80"/>
      <c r="AK166" s="80"/>
      <c r="AL166" s="93"/>
      <c r="AM166" s="93"/>
      <c r="AN166" s="94"/>
      <c r="AO166" s="82"/>
      <c r="AP166" s="95"/>
      <c r="AQ166" s="96"/>
      <c r="AR166" s="97"/>
      <c r="AS166" s="94"/>
      <c r="AT166" s="94"/>
      <c r="AU166" s="94"/>
      <c r="AV166" s="94"/>
      <c r="AW166" s="94"/>
      <c r="AX166" s="82"/>
      <c r="AY166" s="82"/>
      <c r="AZ166" s="97"/>
      <c r="BA166" s="97"/>
      <c r="BB166" s="97"/>
      <c r="BC166" s="98"/>
      <c r="BD166" s="83"/>
      <c r="BE166" s="84"/>
    </row>
    <row r="167" spans="1:57" s="73" customFormat="1" ht="12.75" x14ac:dyDescent="0.2">
      <c r="A167" s="72"/>
      <c r="D167" s="72"/>
      <c r="E167" s="89"/>
      <c r="F167" s="90"/>
      <c r="G167" s="90"/>
      <c r="H167" s="75"/>
      <c r="I167" s="75"/>
      <c r="J167" s="75"/>
      <c r="K167" s="75"/>
      <c r="L167" s="75"/>
      <c r="M167" s="85"/>
      <c r="N167" s="85"/>
      <c r="O167" s="85"/>
      <c r="P167" s="85"/>
      <c r="Q167" s="85" t="str">
        <f>"Average = " &amp; COUNTIF(Q5:Q158, "Average")</f>
        <v>Average = 38</v>
      </c>
      <c r="R167" s="85" t="str">
        <f>"Average = " &amp; COUNTIF(R5:R158, "Average")</f>
        <v>Average = 45</v>
      </c>
      <c r="S167" s="77"/>
      <c r="T167" s="78"/>
      <c r="U167" s="77"/>
      <c r="V167" s="77"/>
      <c r="W167" s="91"/>
      <c r="X167" s="91"/>
      <c r="Y167" s="77"/>
      <c r="Z167" s="77"/>
      <c r="AA167" s="79"/>
      <c r="AB167" s="79"/>
      <c r="AC167" s="92"/>
      <c r="AD167" s="79"/>
      <c r="AE167" s="93"/>
      <c r="AF167" s="93"/>
      <c r="AG167" s="93"/>
      <c r="AH167" s="93"/>
      <c r="AI167" s="80"/>
      <c r="AJ167" s="80"/>
      <c r="AK167" s="80"/>
      <c r="AL167" s="93"/>
      <c r="AM167" s="93"/>
      <c r="AN167" s="94"/>
      <c r="AO167" s="82"/>
      <c r="AP167" s="95"/>
      <c r="AQ167" s="96"/>
      <c r="AR167" s="97"/>
      <c r="AS167" s="94"/>
      <c r="AT167" s="94"/>
      <c r="AU167" s="94"/>
      <c r="AV167" s="94"/>
      <c r="AW167" s="94"/>
      <c r="AX167" s="82"/>
      <c r="AY167" s="82"/>
      <c r="AZ167" s="97"/>
      <c r="BA167" s="97"/>
      <c r="BB167" s="97"/>
      <c r="BC167" s="98"/>
      <c r="BD167" s="83"/>
      <c r="BE167" s="84"/>
    </row>
    <row r="168" spans="1:57" s="73" customFormat="1" ht="12.75" x14ac:dyDescent="0.2">
      <c r="A168" s="72"/>
      <c r="D168" s="72"/>
      <c r="E168" s="89"/>
      <c r="F168" s="90"/>
      <c r="G168" s="90"/>
      <c r="H168" s="75"/>
      <c r="I168" s="75"/>
      <c r="J168" s="75"/>
      <c r="K168" s="75"/>
      <c r="L168" s="75"/>
      <c r="M168" s="85"/>
      <c r="N168" s="85"/>
      <c r="O168" s="85"/>
      <c r="P168" s="85"/>
      <c r="Q168" s="85" t="str">
        <f>"Good = " &amp; COUNTIF(Q5:Q158, "Good")</f>
        <v>Good = 38</v>
      </c>
      <c r="R168" s="85" t="str">
        <f>"Good = " &amp; COUNTIF(R5:R158, "Good")</f>
        <v>Good = 43</v>
      </c>
      <c r="S168" s="77"/>
      <c r="T168" s="78"/>
      <c r="U168" s="77"/>
      <c r="V168" s="77"/>
      <c r="W168" s="91"/>
      <c r="X168" s="91"/>
      <c r="Y168" s="77"/>
      <c r="Z168" s="77"/>
      <c r="AA168" s="79"/>
      <c r="AB168" s="79"/>
      <c r="AC168" s="92"/>
      <c r="AD168" s="79"/>
      <c r="AE168" s="93"/>
      <c r="AF168" s="93"/>
      <c r="AG168" s="93"/>
      <c r="AH168" s="93"/>
      <c r="AI168" s="80"/>
      <c r="AJ168" s="80"/>
      <c r="AK168" s="80"/>
      <c r="AL168" s="93"/>
      <c r="AM168" s="93"/>
      <c r="AN168" s="94"/>
      <c r="AO168" s="82"/>
      <c r="AP168" s="95"/>
      <c r="AQ168" s="96"/>
      <c r="AR168" s="97"/>
      <c r="AS168" s="94"/>
      <c r="AT168" s="94"/>
      <c r="AU168" s="94"/>
      <c r="AV168" s="94"/>
      <c r="AW168" s="94"/>
      <c r="AX168" s="82"/>
      <c r="AY168" s="82"/>
      <c r="AZ168" s="97"/>
      <c r="BA168" s="97"/>
      <c r="BB168" s="97"/>
      <c r="BC168" s="98"/>
      <c r="BD168" s="83"/>
      <c r="BE168" s="84"/>
    </row>
    <row r="169" spans="1:57" s="73" customFormat="1" ht="12.75" x14ac:dyDescent="0.2">
      <c r="A169" s="72"/>
      <c r="D169" s="72"/>
      <c r="E169" s="89"/>
      <c r="F169" s="90"/>
      <c r="G169" s="90"/>
      <c r="H169" s="75"/>
      <c r="I169" s="75"/>
      <c r="J169" s="75"/>
      <c r="K169" s="75"/>
      <c r="L169" s="75"/>
      <c r="M169" s="85"/>
      <c r="N169" s="85"/>
      <c r="O169" s="85"/>
      <c r="P169" s="85"/>
      <c r="Q169" s="85" t="str">
        <f>"Excellent = " &amp; COUNTIF(Q5:Q158, "Excellent")</f>
        <v>Excellent = 23</v>
      </c>
      <c r="R169" s="85" t="str">
        <f>"Excellent = " &amp; COUNTIF(R5:R158, "Excellent")</f>
        <v>Excellent = 25</v>
      </c>
      <c r="S169" s="77"/>
      <c r="T169" s="78"/>
      <c r="U169" s="77"/>
      <c r="V169" s="77"/>
      <c r="W169" s="91"/>
      <c r="X169" s="91"/>
      <c r="Y169" s="77"/>
      <c r="Z169" s="77"/>
      <c r="AA169" s="79"/>
      <c r="AB169" s="79"/>
      <c r="AC169" s="92"/>
      <c r="AD169" s="79"/>
      <c r="AE169" s="93"/>
      <c r="AF169" s="93"/>
      <c r="AG169" s="93"/>
      <c r="AH169" s="93"/>
      <c r="AI169" s="80"/>
      <c r="AJ169" s="80"/>
      <c r="AK169" s="80"/>
      <c r="AL169" s="93"/>
      <c r="AM169" s="93"/>
      <c r="AN169" s="94"/>
      <c r="AO169" s="82"/>
      <c r="AP169" s="95"/>
      <c r="AQ169" s="96"/>
      <c r="AR169" s="97"/>
      <c r="AS169" s="94"/>
      <c r="AT169" s="94"/>
      <c r="AU169" s="94"/>
      <c r="AV169" s="94"/>
      <c r="AW169" s="94"/>
      <c r="AX169" s="82"/>
      <c r="AY169" s="82"/>
      <c r="AZ169" s="97"/>
      <c r="BA169" s="97"/>
      <c r="BB169" s="97"/>
      <c r="BC169" s="98"/>
      <c r="BD169" s="83"/>
      <c r="BE169" s="84"/>
    </row>
  </sheetData>
  <autoFilter ref="A4:BE4" xr:uid="{00000000-0001-0000-0000-000000000000}">
    <sortState xmlns:xlrd2="http://schemas.microsoft.com/office/spreadsheetml/2017/richdata2" ref="A5:BE158">
      <sortCondition ref="A4"/>
    </sortState>
  </autoFilter>
  <mergeCells count="8">
    <mergeCell ref="AE3:AM3"/>
    <mergeCell ref="AN3:BB3"/>
    <mergeCell ref="BC3:BE3"/>
    <mergeCell ref="E3:G3"/>
    <mergeCell ref="H3:L3"/>
    <mergeCell ref="M3:R3"/>
    <mergeCell ref="S3:Z3"/>
    <mergeCell ref="AA3:A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E65CA-B8F4-424F-8DE7-1F2BC537C4C7}">
  <sheetPr>
    <tabColor theme="9" tint="-0.249977111117893"/>
  </sheetPr>
  <dimension ref="A1:BE32"/>
  <sheetViews>
    <sheetView workbookViewId="0">
      <pane xSplit="1" ySplit="4" topLeftCell="B5" activePane="bottomRight" state="frozen"/>
      <selection activeCell="B44" sqref="B44"/>
      <selection pane="topRight" activeCell="B44" sqref="B44"/>
      <selection pane="bottomLeft" activeCell="B44" sqref="B44"/>
      <selection pane="bottomRight" activeCell="B44" sqref="B44"/>
    </sheetView>
  </sheetViews>
  <sheetFormatPr defaultColWidth="9.140625" defaultRowHeight="15" x14ac:dyDescent="0.25"/>
  <cols>
    <col min="1" max="1" width="27.7109375" style="2" customWidth="1"/>
    <col min="2" max="2" width="21.85546875" style="12" customWidth="1"/>
    <col min="3" max="3" width="13.7109375" style="12" customWidth="1"/>
    <col min="4" max="4" width="27.7109375" style="2" customWidth="1"/>
    <col min="5" max="5" width="13.5703125" style="99" customWidth="1"/>
    <col min="6" max="6" width="11.28515625" style="100" customWidth="1"/>
    <col min="7" max="7" width="10.7109375" style="100" customWidth="1"/>
    <col min="8" max="8" width="10" style="101" customWidth="1"/>
    <col min="9" max="9" width="8.42578125" style="101" bestFit="1" customWidth="1"/>
    <col min="10" max="10" width="9.42578125" style="101" customWidth="1"/>
    <col min="11" max="11" width="11.140625" style="101" customWidth="1"/>
    <col min="12" max="12" width="9.28515625" style="101" customWidth="1"/>
    <col min="13" max="13" width="11.42578125" style="102" customWidth="1"/>
    <col min="14" max="14" width="10.5703125" style="102" bestFit="1" customWidth="1"/>
    <col min="15" max="15" width="13.5703125" style="102" bestFit="1" customWidth="1"/>
    <col min="16" max="16" width="10.42578125" style="102" customWidth="1"/>
    <col min="17" max="17" width="15.28515625" style="102" bestFit="1" customWidth="1"/>
    <col min="18" max="18" width="15.7109375" style="102" bestFit="1" customWidth="1"/>
    <col min="19" max="19" width="10.85546875" style="103" bestFit="1" customWidth="1"/>
    <col min="20" max="20" width="13.5703125" style="104" customWidth="1"/>
    <col min="21" max="21" width="8.85546875" style="103" customWidth="1"/>
    <col min="22" max="22" width="10" style="103" bestFit="1" customWidth="1"/>
    <col min="23" max="23" width="9" style="105" customWidth="1"/>
    <col min="24" max="24" width="9.85546875" style="105" customWidth="1"/>
    <col min="25" max="25" width="11.85546875" style="103" customWidth="1"/>
    <col min="26" max="26" width="11.5703125" style="103" customWidth="1"/>
    <col min="27" max="27" width="11.7109375" style="106" bestFit="1" customWidth="1"/>
    <col min="28" max="28" width="11.5703125" style="106" bestFit="1" customWidth="1"/>
    <col min="29" max="29" width="15" style="107" customWidth="1"/>
    <col min="30" max="30" width="12.5703125" style="106" customWidth="1"/>
    <col min="31" max="31" width="12.28515625" style="108" customWidth="1"/>
    <col min="32" max="32" width="11.85546875" style="108" customWidth="1"/>
    <col min="33" max="33" width="11.7109375" style="108" customWidth="1"/>
    <col min="34" max="34" width="11.5703125" style="108" customWidth="1"/>
    <col min="35" max="35" width="9.42578125" style="109" customWidth="1"/>
    <col min="36" max="36" width="10.28515625" style="109" customWidth="1"/>
    <col min="37" max="37" width="11" style="109" customWidth="1"/>
    <col min="38" max="38" width="12.28515625" style="108" customWidth="1"/>
    <col min="39" max="39" width="12.5703125" style="108" customWidth="1"/>
    <col min="40" max="40" width="12.7109375" style="110" customWidth="1"/>
    <col min="41" max="41" width="12.7109375" style="111" customWidth="1"/>
    <col min="42" max="42" width="8.85546875" style="112" customWidth="1"/>
    <col min="43" max="43" width="13.5703125" style="113" customWidth="1"/>
    <col min="44" max="44" width="12.140625" style="114" customWidth="1"/>
    <col min="45" max="45" width="11.140625" style="110" customWidth="1"/>
    <col min="46" max="46" width="11.42578125" style="110" customWidth="1"/>
    <col min="47" max="47" width="9.42578125" style="110" customWidth="1"/>
    <col min="48" max="48" width="10.140625" style="110" customWidth="1"/>
    <col min="49" max="49" width="8.7109375" style="110" customWidth="1"/>
    <col min="50" max="51" width="12.85546875" style="111" customWidth="1"/>
    <col min="52" max="53" width="11.28515625" style="114" customWidth="1"/>
    <col min="54" max="54" width="9.140625" style="114" customWidth="1"/>
    <col min="55" max="55" width="11.5703125" style="115" bestFit="1" customWidth="1"/>
    <col min="56" max="56" width="11.28515625" style="116" bestFit="1" customWidth="1"/>
    <col min="57" max="57" width="14.28515625" style="117" customWidth="1"/>
    <col min="58" max="16384" width="9.140625" style="12"/>
  </cols>
  <sheetData>
    <row r="1" spans="1:57" ht="23.25" x14ac:dyDescent="0.35">
      <c r="A1" s="1" t="s">
        <v>354</v>
      </c>
      <c r="B1" s="2"/>
      <c r="C1" s="3"/>
      <c r="E1" s="4"/>
      <c r="F1" s="5"/>
      <c r="G1" s="5"/>
      <c r="H1" s="6"/>
      <c r="I1" s="6"/>
      <c r="J1" s="6"/>
      <c r="K1" s="6"/>
      <c r="L1" s="6"/>
      <c r="M1" s="5"/>
      <c r="N1" s="5"/>
      <c r="O1" s="5"/>
      <c r="P1" s="5"/>
      <c r="Q1" s="5"/>
      <c r="R1" s="5"/>
      <c r="S1" s="7"/>
      <c r="T1" s="8"/>
      <c r="U1" s="7"/>
      <c r="V1" s="7"/>
      <c r="W1" s="5"/>
      <c r="X1" s="5"/>
      <c r="Y1" s="7"/>
      <c r="Z1" s="7"/>
      <c r="AA1" s="7"/>
      <c r="AB1" s="7"/>
      <c r="AC1" s="5"/>
      <c r="AD1" s="7"/>
      <c r="AE1" s="5"/>
      <c r="AF1" s="5"/>
      <c r="AG1" s="5"/>
      <c r="AH1" s="5"/>
      <c r="AI1" s="6"/>
      <c r="AJ1" s="6"/>
      <c r="AK1" s="6"/>
      <c r="AL1" s="5"/>
      <c r="AM1" s="5"/>
      <c r="AN1" s="5"/>
      <c r="AO1" s="9"/>
      <c r="AP1" s="4"/>
      <c r="AQ1" s="10"/>
      <c r="AR1" s="11"/>
      <c r="AS1" s="5"/>
      <c r="AT1" s="5"/>
      <c r="AU1" s="5"/>
      <c r="AV1" s="5"/>
      <c r="AW1" s="5"/>
      <c r="AX1" s="9"/>
      <c r="AY1" s="9"/>
      <c r="AZ1" s="11"/>
      <c r="BA1" s="11"/>
      <c r="BB1" s="11"/>
      <c r="BC1" s="5"/>
      <c r="BD1" s="6"/>
      <c r="BE1" s="9"/>
    </row>
    <row r="2" spans="1:57" x14ac:dyDescent="0.25">
      <c r="A2" s="13" t="s">
        <v>376</v>
      </c>
      <c r="B2" s="13"/>
      <c r="C2" s="13"/>
      <c r="E2" s="4"/>
      <c r="F2" s="5"/>
      <c r="G2" s="5"/>
      <c r="H2" s="6"/>
      <c r="I2" s="6"/>
      <c r="J2" s="6"/>
      <c r="K2" s="6"/>
      <c r="L2" s="6"/>
      <c r="M2" s="5"/>
      <c r="N2" s="5"/>
      <c r="O2" s="5"/>
      <c r="P2" s="5"/>
      <c r="Q2" s="5"/>
      <c r="R2" s="5"/>
      <c r="S2" s="7"/>
      <c r="T2" s="8"/>
      <c r="U2" s="7"/>
      <c r="V2" s="7"/>
      <c r="W2" s="5"/>
      <c r="X2" s="5"/>
      <c r="Y2" s="7"/>
      <c r="Z2" s="7"/>
      <c r="AA2" s="7"/>
      <c r="AB2" s="7"/>
      <c r="AC2" s="5"/>
      <c r="AD2" s="7"/>
      <c r="AE2" s="5"/>
      <c r="AF2" s="5"/>
      <c r="AG2" s="5"/>
      <c r="AH2" s="5"/>
      <c r="AI2" s="6"/>
      <c r="AJ2" s="6"/>
      <c r="AK2" s="6"/>
      <c r="AL2" s="5"/>
      <c r="AM2" s="5"/>
      <c r="AN2" s="5"/>
      <c r="AO2" s="9"/>
      <c r="AP2" s="4"/>
      <c r="AQ2" s="10"/>
      <c r="AR2" s="11"/>
      <c r="AS2" s="5"/>
      <c r="AT2" s="5"/>
      <c r="AU2" s="5"/>
      <c r="AV2" s="5"/>
      <c r="AW2" s="5"/>
      <c r="AX2" s="9"/>
      <c r="AY2" s="9"/>
      <c r="AZ2" s="11"/>
      <c r="BA2" s="11"/>
      <c r="BB2" s="11"/>
      <c r="BC2" s="5"/>
      <c r="BD2" s="6"/>
      <c r="BE2" s="9"/>
    </row>
    <row r="3" spans="1:57" x14ac:dyDescent="0.25">
      <c r="A3" s="14"/>
      <c r="B3" s="15"/>
      <c r="C3" s="15"/>
      <c r="D3" s="16"/>
      <c r="E3" s="123" t="s">
        <v>344</v>
      </c>
      <c r="F3" s="124"/>
      <c r="G3" s="124"/>
      <c r="H3" s="125"/>
      <c r="I3" s="125"/>
      <c r="J3" s="125"/>
      <c r="K3" s="125"/>
      <c r="L3" s="125"/>
      <c r="M3" s="126" t="s">
        <v>345</v>
      </c>
      <c r="N3" s="126"/>
      <c r="O3" s="126"/>
      <c r="P3" s="126"/>
      <c r="Q3" s="126"/>
      <c r="R3" s="126"/>
      <c r="S3" s="127" t="s">
        <v>346</v>
      </c>
      <c r="T3" s="127"/>
      <c r="U3" s="127"/>
      <c r="V3" s="127"/>
      <c r="W3" s="127"/>
      <c r="X3" s="127"/>
      <c r="Y3" s="127"/>
      <c r="Z3" s="127"/>
      <c r="AA3" s="128"/>
      <c r="AB3" s="128"/>
      <c r="AC3" s="128"/>
      <c r="AD3" s="128"/>
      <c r="AE3" s="120"/>
      <c r="AF3" s="120"/>
      <c r="AG3" s="120"/>
      <c r="AH3" s="120"/>
      <c r="AI3" s="120"/>
      <c r="AJ3" s="120"/>
      <c r="AK3" s="120"/>
      <c r="AL3" s="120"/>
      <c r="AM3" s="120"/>
      <c r="AN3" s="121"/>
      <c r="AO3" s="121"/>
      <c r="AP3" s="121"/>
      <c r="AQ3" s="121"/>
      <c r="AR3" s="121"/>
      <c r="AS3" s="121"/>
      <c r="AT3" s="121"/>
      <c r="AU3" s="121"/>
      <c r="AV3" s="121"/>
      <c r="AW3" s="121"/>
      <c r="AX3" s="121"/>
      <c r="AY3" s="121"/>
      <c r="AZ3" s="121"/>
      <c r="BA3" s="121"/>
      <c r="BB3" s="121"/>
      <c r="BC3" s="122"/>
      <c r="BD3" s="122"/>
      <c r="BE3" s="122"/>
    </row>
    <row r="4" spans="1:57" s="37" customFormat="1" ht="60" customHeight="1" x14ac:dyDescent="0.25">
      <c r="A4" s="17" t="s">
        <v>14</v>
      </c>
      <c r="B4" s="17" t="s">
        <v>2</v>
      </c>
      <c r="C4" s="17" t="s">
        <v>0</v>
      </c>
      <c r="D4" s="17" t="s">
        <v>1</v>
      </c>
      <c r="E4" s="18" t="s">
        <v>317</v>
      </c>
      <c r="F4" s="19" t="s">
        <v>318</v>
      </c>
      <c r="G4" s="19" t="s">
        <v>319</v>
      </c>
      <c r="H4" s="20" t="s">
        <v>340</v>
      </c>
      <c r="I4" s="20" t="s">
        <v>341</v>
      </c>
      <c r="J4" s="20" t="s">
        <v>342</v>
      </c>
      <c r="K4" s="20" t="s">
        <v>343</v>
      </c>
      <c r="L4" s="20" t="s">
        <v>372</v>
      </c>
      <c r="M4" s="21" t="s">
        <v>320</v>
      </c>
      <c r="N4" s="21" t="s">
        <v>373</v>
      </c>
      <c r="O4" s="21" t="s">
        <v>355</v>
      </c>
      <c r="P4" s="21" t="s">
        <v>356</v>
      </c>
      <c r="Q4" s="21" t="s">
        <v>357</v>
      </c>
      <c r="R4" s="21" t="s">
        <v>358</v>
      </c>
      <c r="S4" s="22" t="s">
        <v>321</v>
      </c>
      <c r="T4" s="23" t="s">
        <v>349</v>
      </c>
      <c r="U4" s="22" t="s">
        <v>322</v>
      </c>
      <c r="V4" s="22" t="s">
        <v>323</v>
      </c>
      <c r="W4" s="24" t="s">
        <v>324</v>
      </c>
      <c r="X4" s="24" t="s">
        <v>377</v>
      </c>
      <c r="Y4" s="22" t="s">
        <v>325</v>
      </c>
      <c r="Z4" s="22" t="s">
        <v>326</v>
      </c>
      <c r="AA4" s="25" t="s">
        <v>368</v>
      </c>
      <c r="AB4" s="25" t="s">
        <v>327</v>
      </c>
      <c r="AC4" s="26" t="s">
        <v>359</v>
      </c>
      <c r="AD4" s="25" t="s">
        <v>328</v>
      </c>
      <c r="AE4" s="27" t="s">
        <v>369</v>
      </c>
      <c r="AF4" s="27" t="s">
        <v>370</v>
      </c>
      <c r="AG4" s="27" t="s">
        <v>329</v>
      </c>
      <c r="AH4" s="27" t="s">
        <v>348</v>
      </c>
      <c r="AI4" s="28" t="s">
        <v>330</v>
      </c>
      <c r="AJ4" s="29" t="s">
        <v>331</v>
      </c>
      <c r="AK4" s="28" t="s">
        <v>360</v>
      </c>
      <c r="AL4" s="27" t="s">
        <v>361</v>
      </c>
      <c r="AM4" s="27" t="s">
        <v>332</v>
      </c>
      <c r="AN4" s="30" t="s">
        <v>335</v>
      </c>
      <c r="AO4" s="31" t="s">
        <v>350</v>
      </c>
      <c r="AP4" s="30" t="s">
        <v>333</v>
      </c>
      <c r="AQ4" s="31" t="s">
        <v>351</v>
      </c>
      <c r="AR4" s="32" t="s">
        <v>334</v>
      </c>
      <c r="AS4" s="30" t="s">
        <v>362</v>
      </c>
      <c r="AT4" s="30" t="s">
        <v>363</v>
      </c>
      <c r="AU4" s="30" t="s">
        <v>364</v>
      </c>
      <c r="AV4" s="30" t="s">
        <v>374</v>
      </c>
      <c r="AW4" s="30" t="s">
        <v>365</v>
      </c>
      <c r="AX4" s="31" t="s">
        <v>352</v>
      </c>
      <c r="AY4" s="31" t="s">
        <v>353</v>
      </c>
      <c r="AZ4" s="32" t="s">
        <v>375</v>
      </c>
      <c r="BA4" s="32" t="s">
        <v>336</v>
      </c>
      <c r="BB4" s="33" t="s">
        <v>337</v>
      </c>
      <c r="BC4" s="34" t="s">
        <v>339</v>
      </c>
      <c r="BD4" s="35" t="s">
        <v>366</v>
      </c>
      <c r="BE4" s="36" t="s">
        <v>367</v>
      </c>
    </row>
    <row r="5" spans="1:57" s="38" customFormat="1" ht="12.75" x14ac:dyDescent="0.2">
      <c r="A5" s="3" t="s">
        <v>3</v>
      </c>
      <c r="B5" s="38" t="s">
        <v>167</v>
      </c>
      <c r="C5" s="3" t="s">
        <v>168</v>
      </c>
      <c r="D5" s="3" t="s">
        <v>4</v>
      </c>
      <c r="E5" s="40">
        <v>924</v>
      </c>
      <c r="F5" s="40">
        <v>52</v>
      </c>
      <c r="G5" s="39">
        <v>1040</v>
      </c>
      <c r="H5" s="42">
        <v>16</v>
      </c>
      <c r="I5" s="42">
        <v>15.25</v>
      </c>
      <c r="J5" s="42">
        <v>31.25</v>
      </c>
      <c r="K5" s="42">
        <v>5</v>
      </c>
      <c r="L5" s="42">
        <v>3</v>
      </c>
      <c r="M5" s="43">
        <v>1272</v>
      </c>
      <c r="N5" s="44">
        <v>1905</v>
      </c>
      <c r="O5" s="44">
        <v>2022</v>
      </c>
      <c r="P5" s="44">
        <v>2020</v>
      </c>
      <c r="Q5" s="45" t="s">
        <v>5</v>
      </c>
      <c r="R5" s="45" t="s">
        <v>5</v>
      </c>
      <c r="S5" s="46">
        <v>41500</v>
      </c>
      <c r="T5" s="47">
        <f t="shared" ref="T5:T21" si="0">S5/E5</f>
        <v>44.913419913419915</v>
      </c>
      <c r="U5" s="46">
        <v>0</v>
      </c>
      <c r="V5" s="46">
        <v>500</v>
      </c>
      <c r="W5" s="46">
        <v>700</v>
      </c>
      <c r="X5" s="46">
        <f t="shared" ref="X5:X21" si="1">SUM(U5:W5)</f>
        <v>1200</v>
      </c>
      <c r="Y5" s="46">
        <v>13156</v>
      </c>
      <c r="Z5" s="46">
        <v>55156</v>
      </c>
      <c r="AA5" s="49">
        <v>3766</v>
      </c>
      <c r="AB5" s="49">
        <v>31568</v>
      </c>
      <c r="AC5" s="50">
        <v>11688</v>
      </c>
      <c r="AD5" s="49">
        <v>47317</v>
      </c>
      <c r="AE5" s="52">
        <v>5350</v>
      </c>
      <c r="AF5" s="53">
        <v>365</v>
      </c>
      <c r="AG5" s="53">
        <v>385</v>
      </c>
      <c r="AH5" s="53">
        <v>20</v>
      </c>
      <c r="AI5" s="52">
        <v>6120</v>
      </c>
      <c r="AJ5" s="52">
        <v>13757</v>
      </c>
      <c r="AK5" s="52">
        <v>12351</v>
      </c>
      <c r="AL5" s="53">
        <v>2</v>
      </c>
      <c r="AM5" s="53">
        <v>53</v>
      </c>
      <c r="AN5" s="57">
        <v>325</v>
      </c>
      <c r="AO5" s="55">
        <f t="shared" ref="AO5:AO21" si="2">AN5/E5</f>
        <v>0.35173160173160173</v>
      </c>
      <c r="AP5" s="54">
        <v>1826</v>
      </c>
      <c r="AQ5" s="55">
        <f t="shared" ref="AQ5:AQ21" si="3">AP5/E5</f>
        <v>1.9761904761904763</v>
      </c>
      <c r="AR5" s="54">
        <v>312</v>
      </c>
      <c r="AS5" s="54">
        <v>1282</v>
      </c>
      <c r="AT5" s="54">
        <v>1427</v>
      </c>
      <c r="AU5" s="54">
        <v>2478</v>
      </c>
      <c r="AV5" s="57">
        <v>53</v>
      </c>
      <c r="AW5" s="54">
        <v>3760</v>
      </c>
      <c r="AX5" s="55">
        <f t="shared" ref="AX5:AX21" si="4">AW5/E5</f>
        <v>4.0692640692640696</v>
      </c>
      <c r="AY5" s="55">
        <f t="shared" ref="AY5:AY21" si="5">AW5/AP5</f>
        <v>2.059145673603505</v>
      </c>
      <c r="AZ5" s="54">
        <v>81</v>
      </c>
      <c r="BA5" s="54">
        <v>250</v>
      </c>
      <c r="BB5" s="54">
        <v>1375</v>
      </c>
      <c r="BC5" s="58">
        <v>6</v>
      </c>
      <c r="BD5" s="59">
        <v>89</v>
      </c>
      <c r="BE5" s="60">
        <f t="shared" ref="BE5:BE21" si="6">BD5/E5</f>
        <v>9.632034632034632E-2</v>
      </c>
    </row>
    <row r="6" spans="1:57" s="38" customFormat="1" ht="12.75" x14ac:dyDescent="0.2">
      <c r="A6" s="3" t="s">
        <v>15</v>
      </c>
      <c r="B6" s="38" t="s">
        <v>177</v>
      </c>
      <c r="C6" s="3" t="s">
        <v>174</v>
      </c>
      <c r="D6" s="3" t="s">
        <v>4</v>
      </c>
      <c r="E6" s="40">
        <v>789</v>
      </c>
      <c r="F6" s="40">
        <v>52</v>
      </c>
      <c r="G6" s="39">
        <v>1196</v>
      </c>
      <c r="H6" s="42">
        <v>25</v>
      </c>
      <c r="I6" s="42">
        <v>25</v>
      </c>
      <c r="J6" s="42">
        <v>50</v>
      </c>
      <c r="K6" s="42">
        <v>0</v>
      </c>
      <c r="L6" s="42">
        <v>3</v>
      </c>
      <c r="M6" s="43">
        <v>3114</v>
      </c>
      <c r="N6" s="44">
        <v>1846</v>
      </c>
      <c r="O6" s="44">
        <v>2005</v>
      </c>
      <c r="P6" s="44">
        <v>2022</v>
      </c>
      <c r="Q6" s="45" t="s">
        <v>10</v>
      </c>
      <c r="R6" s="45" t="s">
        <v>10</v>
      </c>
      <c r="S6" s="46">
        <v>86500</v>
      </c>
      <c r="T6" s="47">
        <f t="shared" si="0"/>
        <v>109.63244613434728</v>
      </c>
      <c r="U6" s="46">
        <v>600</v>
      </c>
      <c r="V6" s="46">
        <v>2000</v>
      </c>
      <c r="W6" s="46">
        <v>1750</v>
      </c>
      <c r="X6" s="46">
        <f t="shared" si="1"/>
        <v>4350</v>
      </c>
      <c r="Y6" s="46">
        <v>23755</v>
      </c>
      <c r="Z6" s="46">
        <v>112855</v>
      </c>
      <c r="AA6" s="49">
        <v>13816</v>
      </c>
      <c r="AB6" s="49">
        <v>44838</v>
      </c>
      <c r="AC6" s="50">
        <v>9261</v>
      </c>
      <c r="AD6" s="49">
        <v>70027</v>
      </c>
      <c r="AE6" s="52">
        <v>11975</v>
      </c>
      <c r="AF6" s="53">
        <v>497</v>
      </c>
      <c r="AG6" s="53">
        <v>0</v>
      </c>
      <c r="AH6" s="53">
        <v>120</v>
      </c>
      <c r="AI6" s="52">
        <v>12592</v>
      </c>
      <c r="AJ6" s="52">
        <v>13158</v>
      </c>
      <c r="AK6" s="52">
        <v>10598</v>
      </c>
      <c r="AL6" s="53">
        <v>24</v>
      </c>
      <c r="AM6" s="53">
        <v>52</v>
      </c>
      <c r="AN6" s="54">
        <v>1143</v>
      </c>
      <c r="AO6" s="55">
        <f t="shared" si="2"/>
        <v>1.4486692015209126</v>
      </c>
      <c r="AP6" s="54">
        <v>3132</v>
      </c>
      <c r="AQ6" s="55">
        <f t="shared" si="3"/>
        <v>3.9695817490494298</v>
      </c>
      <c r="AR6" s="54">
        <v>425</v>
      </c>
      <c r="AS6" s="54" t="s">
        <v>6</v>
      </c>
      <c r="AT6" s="54">
        <v>990</v>
      </c>
      <c r="AU6" s="54">
        <v>4737</v>
      </c>
      <c r="AV6" s="57">
        <v>78</v>
      </c>
      <c r="AW6" s="54">
        <v>5635</v>
      </c>
      <c r="AX6" s="55">
        <f t="shared" si="4"/>
        <v>7.1419518377693283</v>
      </c>
      <c r="AY6" s="55">
        <f t="shared" si="5"/>
        <v>1.799169859514687</v>
      </c>
      <c r="AZ6" s="54">
        <v>128</v>
      </c>
      <c r="BA6" s="54">
        <v>5100</v>
      </c>
      <c r="BB6" s="54">
        <v>874</v>
      </c>
      <c r="BC6" s="58">
        <v>32</v>
      </c>
      <c r="BD6" s="59">
        <v>976</v>
      </c>
      <c r="BE6" s="60">
        <f t="shared" si="6"/>
        <v>1.2370088719898606</v>
      </c>
    </row>
    <row r="7" spans="1:57" s="38" customFormat="1" ht="12.75" x14ac:dyDescent="0.2">
      <c r="A7" s="3" t="s">
        <v>24</v>
      </c>
      <c r="B7" s="38" t="s">
        <v>188</v>
      </c>
      <c r="C7" s="3" t="s">
        <v>181</v>
      </c>
      <c r="D7" s="3" t="s">
        <v>4</v>
      </c>
      <c r="E7" s="40">
        <v>860</v>
      </c>
      <c r="F7" s="40">
        <v>52</v>
      </c>
      <c r="G7" s="40">
        <v>465</v>
      </c>
      <c r="H7" s="42">
        <v>9</v>
      </c>
      <c r="I7" s="42">
        <v>0</v>
      </c>
      <c r="J7" s="42">
        <v>9</v>
      </c>
      <c r="K7" s="42">
        <v>0</v>
      </c>
      <c r="L7" s="42">
        <v>0</v>
      </c>
      <c r="M7" s="45" t="s">
        <v>6</v>
      </c>
      <c r="N7" s="44">
        <v>1975</v>
      </c>
      <c r="O7" s="45"/>
      <c r="P7" s="44">
        <v>2010</v>
      </c>
      <c r="Q7" s="45" t="s">
        <v>5</v>
      </c>
      <c r="R7" s="45" t="s">
        <v>5</v>
      </c>
      <c r="S7" s="46">
        <v>9000</v>
      </c>
      <c r="T7" s="47">
        <f t="shared" si="0"/>
        <v>10.465116279069768</v>
      </c>
      <c r="U7" s="46">
        <v>0</v>
      </c>
      <c r="V7" s="46">
        <v>0</v>
      </c>
      <c r="W7" s="46">
        <v>0</v>
      </c>
      <c r="X7" s="46">
        <f t="shared" si="1"/>
        <v>0</v>
      </c>
      <c r="Y7" s="46">
        <v>404</v>
      </c>
      <c r="Z7" s="46">
        <v>9404</v>
      </c>
      <c r="AA7" s="49">
        <v>953</v>
      </c>
      <c r="AB7" s="49">
        <v>5730</v>
      </c>
      <c r="AC7" s="50">
        <v>2434</v>
      </c>
      <c r="AD7" s="49">
        <v>9117</v>
      </c>
      <c r="AE7" s="52">
        <v>4882</v>
      </c>
      <c r="AF7" s="53">
        <v>0</v>
      </c>
      <c r="AG7" s="53">
        <v>232</v>
      </c>
      <c r="AH7" s="53">
        <v>10</v>
      </c>
      <c r="AI7" s="52">
        <v>5124</v>
      </c>
      <c r="AJ7" s="52">
        <v>16598</v>
      </c>
      <c r="AK7" s="52">
        <v>10670</v>
      </c>
      <c r="AL7" s="53">
        <v>0</v>
      </c>
      <c r="AM7" s="53">
        <v>52</v>
      </c>
      <c r="AN7" s="57">
        <v>160</v>
      </c>
      <c r="AO7" s="55">
        <f t="shared" si="2"/>
        <v>0.18604651162790697</v>
      </c>
      <c r="AP7" s="57">
        <v>55</v>
      </c>
      <c r="AQ7" s="55">
        <f t="shared" si="3"/>
        <v>6.3953488372093026E-2</v>
      </c>
      <c r="AR7" s="54">
        <v>3</v>
      </c>
      <c r="AS7" s="54">
        <v>100</v>
      </c>
      <c r="AT7" s="54">
        <v>232</v>
      </c>
      <c r="AU7" s="57">
        <v>300</v>
      </c>
      <c r="AV7" s="57">
        <v>0</v>
      </c>
      <c r="AW7" s="57">
        <v>400</v>
      </c>
      <c r="AX7" s="55">
        <f t="shared" si="4"/>
        <v>0.46511627906976744</v>
      </c>
      <c r="AY7" s="55">
        <f t="shared" si="5"/>
        <v>7.2727272727272725</v>
      </c>
      <c r="AZ7" s="54">
        <v>25</v>
      </c>
      <c r="BA7" s="54">
        <v>200</v>
      </c>
      <c r="BB7" s="54">
        <v>0</v>
      </c>
      <c r="BC7" s="61">
        <v>0</v>
      </c>
      <c r="BD7" s="59">
        <v>0</v>
      </c>
      <c r="BE7" s="60">
        <f t="shared" si="6"/>
        <v>0</v>
      </c>
    </row>
    <row r="8" spans="1:57" s="38" customFormat="1" ht="12.75" x14ac:dyDescent="0.2">
      <c r="A8" s="3" t="s">
        <v>63</v>
      </c>
      <c r="B8" s="38" t="s">
        <v>227</v>
      </c>
      <c r="C8" s="3" t="s">
        <v>169</v>
      </c>
      <c r="D8" s="3" t="s">
        <v>8</v>
      </c>
      <c r="E8" s="40">
        <v>277</v>
      </c>
      <c r="F8" s="40">
        <v>24</v>
      </c>
      <c r="G8" s="40">
        <v>120</v>
      </c>
      <c r="H8" s="42">
        <v>17</v>
      </c>
      <c r="I8" s="42">
        <v>0</v>
      </c>
      <c r="J8" s="42">
        <v>17</v>
      </c>
      <c r="K8" s="42">
        <v>0</v>
      </c>
      <c r="L8" s="42">
        <v>2</v>
      </c>
      <c r="M8" s="44">
        <v>858</v>
      </c>
      <c r="N8" s="44">
        <v>1866</v>
      </c>
      <c r="O8" s="44">
        <v>2005</v>
      </c>
      <c r="P8" s="44">
        <v>2005</v>
      </c>
      <c r="Q8" s="45" t="s">
        <v>10</v>
      </c>
      <c r="R8" s="45" t="s">
        <v>10</v>
      </c>
      <c r="S8" s="46">
        <v>7350</v>
      </c>
      <c r="T8" s="47">
        <f t="shared" si="0"/>
        <v>26.534296028880867</v>
      </c>
      <c r="U8" s="46">
        <v>0</v>
      </c>
      <c r="V8" s="46">
        <v>0</v>
      </c>
      <c r="W8" s="46">
        <v>0</v>
      </c>
      <c r="X8" s="46">
        <f t="shared" si="1"/>
        <v>0</v>
      </c>
      <c r="Y8" s="46">
        <v>2617</v>
      </c>
      <c r="Z8" s="46">
        <v>9967</v>
      </c>
      <c r="AA8" s="49">
        <v>2747</v>
      </c>
      <c r="AB8" s="49">
        <v>0</v>
      </c>
      <c r="AC8" s="50">
        <v>9856</v>
      </c>
      <c r="AD8" s="49">
        <v>12665</v>
      </c>
      <c r="AE8" s="52">
        <v>5000</v>
      </c>
      <c r="AF8" s="53">
        <v>250</v>
      </c>
      <c r="AG8" s="53">
        <v>270</v>
      </c>
      <c r="AH8" s="53">
        <v>40</v>
      </c>
      <c r="AI8" s="52">
        <v>5560</v>
      </c>
      <c r="AJ8" s="52">
        <v>13158</v>
      </c>
      <c r="AK8" s="52">
        <v>10598</v>
      </c>
      <c r="AL8" s="53">
        <v>2</v>
      </c>
      <c r="AM8" s="53">
        <v>53</v>
      </c>
      <c r="AN8" s="57">
        <v>250</v>
      </c>
      <c r="AO8" s="55">
        <f t="shared" si="2"/>
        <v>0.90252707581227432</v>
      </c>
      <c r="AP8" s="57">
        <v>290</v>
      </c>
      <c r="AQ8" s="55">
        <f t="shared" si="3"/>
        <v>1.0469314079422383</v>
      </c>
      <c r="AR8" s="54">
        <v>12</v>
      </c>
      <c r="AS8" s="54">
        <v>972</v>
      </c>
      <c r="AT8" s="54">
        <v>1004</v>
      </c>
      <c r="AU8" s="57">
        <v>155</v>
      </c>
      <c r="AV8" s="57">
        <v>2</v>
      </c>
      <c r="AW8" s="54">
        <v>1127</v>
      </c>
      <c r="AX8" s="55">
        <f t="shared" si="4"/>
        <v>4.0685920577617329</v>
      </c>
      <c r="AY8" s="55">
        <f t="shared" si="5"/>
        <v>3.886206896551724</v>
      </c>
      <c r="AZ8" s="54">
        <v>0</v>
      </c>
      <c r="BA8" s="54">
        <v>1500</v>
      </c>
      <c r="BB8" s="54">
        <v>7794</v>
      </c>
      <c r="BC8" s="58">
        <v>20</v>
      </c>
      <c r="BD8" s="59">
        <v>258</v>
      </c>
      <c r="BE8" s="60">
        <f t="shared" si="6"/>
        <v>0.93140794223826717</v>
      </c>
    </row>
    <row r="9" spans="1:57" s="38" customFormat="1" ht="12.75" x14ac:dyDescent="0.2">
      <c r="A9" s="3" t="s">
        <v>73</v>
      </c>
      <c r="B9" s="38" t="s">
        <v>235</v>
      </c>
      <c r="C9" s="3" t="s">
        <v>191</v>
      </c>
      <c r="D9" s="3" t="s">
        <v>4</v>
      </c>
      <c r="E9" s="40">
        <v>479</v>
      </c>
      <c r="F9" s="40">
        <v>52</v>
      </c>
      <c r="G9" s="40">
        <v>728</v>
      </c>
      <c r="H9" s="42">
        <v>15</v>
      </c>
      <c r="I9" s="42">
        <v>0</v>
      </c>
      <c r="J9" s="42">
        <v>15</v>
      </c>
      <c r="K9" s="42">
        <v>10</v>
      </c>
      <c r="L9" s="42">
        <v>1</v>
      </c>
      <c r="M9" s="44">
        <v>675</v>
      </c>
      <c r="N9" s="44">
        <v>1801</v>
      </c>
      <c r="O9" s="44">
        <v>1917</v>
      </c>
      <c r="P9" s="44">
        <v>1917</v>
      </c>
      <c r="Q9" s="45" t="s">
        <v>9</v>
      </c>
      <c r="R9" s="45" t="s">
        <v>9</v>
      </c>
      <c r="S9" s="46">
        <v>17500</v>
      </c>
      <c r="T9" s="47">
        <f t="shared" si="0"/>
        <v>36.534446764091861</v>
      </c>
      <c r="U9" s="46">
        <v>2700</v>
      </c>
      <c r="V9" s="46">
        <v>0</v>
      </c>
      <c r="W9" s="46">
        <v>0</v>
      </c>
      <c r="X9" s="46">
        <f t="shared" si="1"/>
        <v>2700</v>
      </c>
      <c r="Y9" s="46">
        <v>0</v>
      </c>
      <c r="Z9" s="46">
        <v>20200</v>
      </c>
      <c r="AA9" s="49">
        <v>1526</v>
      </c>
      <c r="AB9" s="49">
        <v>16237</v>
      </c>
      <c r="AC9" s="50">
        <v>3327</v>
      </c>
      <c r="AD9" s="49">
        <v>21622</v>
      </c>
      <c r="AE9" s="52">
        <v>3375</v>
      </c>
      <c r="AF9" s="53">
        <v>478</v>
      </c>
      <c r="AG9" s="53">
        <v>68</v>
      </c>
      <c r="AH9" s="53">
        <v>0</v>
      </c>
      <c r="AI9" s="52">
        <v>3921</v>
      </c>
      <c r="AJ9" s="52">
        <v>13757</v>
      </c>
      <c r="AK9" s="52">
        <v>12351</v>
      </c>
      <c r="AL9" s="53">
        <v>21</v>
      </c>
      <c r="AM9" s="53">
        <v>52</v>
      </c>
      <c r="AN9" s="57">
        <v>350</v>
      </c>
      <c r="AO9" s="55">
        <f t="shared" si="2"/>
        <v>0.7306889352818372</v>
      </c>
      <c r="AP9" s="57">
        <v>572</v>
      </c>
      <c r="AQ9" s="55">
        <f t="shared" si="3"/>
        <v>1.1941544885177453</v>
      </c>
      <c r="AR9" s="54">
        <v>98</v>
      </c>
      <c r="AS9" s="54">
        <v>776</v>
      </c>
      <c r="AT9" s="54">
        <v>849</v>
      </c>
      <c r="AU9" s="57">
        <v>548</v>
      </c>
      <c r="AV9" s="57">
        <v>0</v>
      </c>
      <c r="AW9" s="54">
        <v>1324</v>
      </c>
      <c r="AX9" s="55">
        <f t="shared" si="4"/>
        <v>2.7640918580375784</v>
      </c>
      <c r="AY9" s="55">
        <f t="shared" si="5"/>
        <v>2.3146853146853146</v>
      </c>
      <c r="AZ9" s="54">
        <v>24</v>
      </c>
      <c r="BA9" s="54">
        <v>365</v>
      </c>
      <c r="BB9" s="54">
        <v>0</v>
      </c>
      <c r="BC9" s="58">
        <v>11</v>
      </c>
      <c r="BD9" s="59">
        <v>55</v>
      </c>
      <c r="BE9" s="60">
        <f t="shared" si="6"/>
        <v>0.11482254697286012</v>
      </c>
    </row>
    <row r="10" spans="1:57" s="38" customFormat="1" ht="12.75" x14ac:dyDescent="0.2">
      <c r="A10" s="3" t="s">
        <v>83</v>
      </c>
      <c r="B10" s="38" t="s">
        <v>243</v>
      </c>
      <c r="C10" s="3" t="s">
        <v>198</v>
      </c>
      <c r="D10" s="3" t="s">
        <v>4</v>
      </c>
      <c r="E10" s="40">
        <v>881</v>
      </c>
      <c r="F10" s="40">
        <v>52</v>
      </c>
      <c r="G10" s="40">
        <v>988</v>
      </c>
      <c r="H10" s="42">
        <v>16</v>
      </c>
      <c r="I10" s="42">
        <v>1</v>
      </c>
      <c r="J10" s="42">
        <v>17</v>
      </c>
      <c r="K10" s="42">
        <v>0</v>
      </c>
      <c r="L10" s="42">
        <v>2</v>
      </c>
      <c r="M10" s="43">
        <v>1932</v>
      </c>
      <c r="N10" s="44">
        <v>1825</v>
      </c>
      <c r="O10" s="44">
        <v>2013</v>
      </c>
      <c r="P10" s="45" t="s">
        <v>6</v>
      </c>
      <c r="Q10" s="45" t="s">
        <v>17</v>
      </c>
      <c r="R10" s="45" t="s">
        <v>17</v>
      </c>
      <c r="S10" s="46">
        <v>14815</v>
      </c>
      <c r="T10" s="47">
        <f t="shared" si="0"/>
        <v>16.8161180476731</v>
      </c>
      <c r="U10" s="46">
        <v>0</v>
      </c>
      <c r="V10" s="46">
        <v>0</v>
      </c>
      <c r="W10" s="46">
        <v>2300</v>
      </c>
      <c r="X10" s="46">
        <f t="shared" si="1"/>
        <v>2300</v>
      </c>
      <c r="Y10" s="46">
        <v>2300</v>
      </c>
      <c r="Z10" s="46">
        <v>17115</v>
      </c>
      <c r="AA10" s="49">
        <v>5000</v>
      </c>
      <c r="AB10" s="49">
        <v>14815</v>
      </c>
      <c r="AC10" s="50">
        <v>4200</v>
      </c>
      <c r="AD10" s="49">
        <v>24015</v>
      </c>
      <c r="AE10" s="52">
        <v>6480</v>
      </c>
      <c r="AF10" s="53">
        <v>271</v>
      </c>
      <c r="AG10" s="53">
        <v>200</v>
      </c>
      <c r="AH10" s="53">
        <v>8</v>
      </c>
      <c r="AI10" s="52">
        <v>6959</v>
      </c>
      <c r="AJ10" s="52">
        <v>0</v>
      </c>
      <c r="AK10" s="52">
        <v>0</v>
      </c>
      <c r="AL10" s="53">
        <v>6</v>
      </c>
      <c r="AM10" s="53">
        <v>52</v>
      </c>
      <c r="AN10" s="57">
        <v>522</v>
      </c>
      <c r="AO10" s="55">
        <f t="shared" si="2"/>
        <v>0.59250851305334851</v>
      </c>
      <c r="AP10" s="54">
        <v>3328</v>
      </c>
      <c r="AQ10" s="55">
        <f t="shared" si="3"/>
        <v>3.7775255391600453</v>
      </c>
      <c r="AR10" s="54">
        <v>45</v>
      </c>
      <c r="AS10" s="54" t="s">
        <v>6</v>
      </c>
      <c r="AT10" s="54"/>
      <c r="AU10" s="54">
        <v>4676</v>
      </c>
      <c r="AV10" s="57">
        <v>572</v>
      </c>
      <c r="AW10" s="54">
        <v>4676</v>
      </c>
      <c r="AX10" s="55">
        <f t="shared" si="4"/>
        <v>5.3076049943246311</v>
      </c>
      <c r="AY10" s="55">
        <f t="shared" si="5"/>
        <v>1.4050480769230769</v>
      </c>
      <c r="AZ10" s="54">
        <v>120</v>
      </c>
      <c r="BA10" s="54">
        <v>0</v>
      </c>
      <c r="BB10" s="54">
        <v>0</v>
      </c>
      <c r="BC10" s="58">
        <v>23</v>
      </c>
      <c r="BD10" s="59">
        <v>45</v>
      </c>
      <c r="BE10" s="60">
        <f t="shared" si="6"/>
        <v>5.1078320090805901E-2</v>
      </c>
    </row>
    <row r="11" spans="1:57" s="38" customFormat="1" ht="12.75" x14ac:dyDescent="0.2">
      <c r="A11" s="3" t="s">
        <v>103</v>
      </c>
      <c r="B11" s="38" t="s">
        <v>260</v>
      </c>
      <c r="C11" s="3" t="s">
        <v>181</v>
      </c>
      <c r="D11" s="3" t="s">
        <v>4</v>
      </c>
      <c r="E11" s="40">
        <v>742</v>
      </c>
      <c r="F11" s="40">
        <v>52</v>
      </c>
      <c r="G11" s="40">
        <v>936</v>
      </c>
      <c r="H11" s="42">
        <v>26</v>
      </c>
      <c r="I11" s="42">
        <v>0</v>
      </c>
      <c r="J11" s="42">
        <v>26</v>
      </c>
      <c r="K11" s="42">
        <v>4</v>
      </c>
      <c r="L11" s="42">
        <v>2</v>
      </c>
      <c r="M11" s="44">
        <v>800</v>
      </c>
      <c r="N11" s="44">
        <v>1899</v>
      </c>
      <c r="O11" s="44">
        <v>1978</v>
      </c>
      <c r="P11" s="44">
        <v>2018</v>
      </c>
      <c r="Q11" s="45" t="s">
        <v>10</v>
      </c>
      <c r="R11" s="45" t="s">
        <v>10</v>
      </c>
      <c r="S11" s="46">
        <v>27772</v>
      </c>
      <c r="T11" s="47">
        <f t="shared" si="0"/>
        <v>37.428571428571431</v>
      </c>
      <c r="U11" s="46">
        <v>200</v>
      </c>
      <c r="V11" s="46">
        <v>2100</v>
      </c>
      <c r="W11" s="46">
        <v>5200</v>
      </c>
      <c r="X11" s="46">
        <f t="shared" si="1"/>
        <v>7500</v>
      </c>
      <c r="Y11" s="46">
        <v>17575</v>
      </c>
      <c r="Z11" s="46">
        <v>47647</v>
      </c>
      <c r="AA11" s="49">
        <v>3599</v>
      </c>
      <c r="AB11" s="49">
        <v>24784</v>
      </c>
      <c r="AC11" s="50">
        <v>8098</v>
      </c>
      <c r="AD11" s="49">
        <v>37005</v>
      </c>
      <c r="AE11" s="52">
        <v>6574</v>
      </c>
      <c r="AF11" s="53">
        <v>997</v>
      </c>
      <c r="AG11" s="53">
        <v>26</v>
      </c>
      <c r="AH11" s="53">
        <v>58</v>
      </c>
      <c r="AI11" s="52">
        <v>7655</v>
      </c>
      <c r="AJ11" s="52">
        <v>13757</v>
      </c>
      <c r="AK11" s="52">
        <v>12351</v>
      </c>
      <c r="AL11" s="53">
        <v>1</v>
      </c>
      <c r="AM11" s="53">
        <v>52</v>
      </c>
      <c r="AN11" s="57">
        <v>470</v>
      </c>
      <c r="AO11" s="55">
        <f t="shared" si="2"/>
        <v>0.63342318059299196</v>
      </c>
      <c r="AP11" s="54">
        <v>1908</v>
      </c>
      <c r="AQ11" s="55">
        <f t="shared" si="3"/>
        <v>2.5714285714285716</v>
      </c>
      <c r="AR11" s="54">
        <v>425</v>
      </c>
      <c r="AS11" s="54">
        <v>1231</v>
      </c>
      <c r="AT11" s="54">
        <v>2007</v>
      </c>
      <c r="AU11" s="54">
        <v>2431</v>
      </c>
      <c r="AV11" s="57">
        <v>68</v>
      </c>
      <c r="AW11" s="54">
        <v>3662</v>
      </c>
      <c r="AX11" s="55">
        <f t="shared" si="4"/>
        <v>4.9353099730458219</v>
      </c>
      <c r="AY11" s="55">
        <f t="shared" si="5"/>
        <v>1.9192872117400419</v>
      </c>
      <c r="AZ11" s="54">
        <v>110</v>
      </c>
      <c r="BA11" s="54">
        <v>200</v>
      </c>
      <c r="BB11" s="54">
        <v>684</v>
      </c>
      <c r="BC11" s="58">
        <v>44</v>
      </c>
      <c r="BD11" s="59">
        <v>442</v>
      </c>
      <c r="BE11" s="60">
        <f t="shared" si="6"/>
        <v>0.59568733153638809</v>
      </c>
    </row>
    <row r="12" spans="1:57" s="38" customFormat="1" ht="12.75" x14ac:dyDescent="0.2">
      <c r="A12" s="3" t="s">
        <v>114</v>
      </c>
      <c r="B12" s="38" t="s">
        <v>114</v>
      </c>
      <c r="C12" s="3" t="s">
        <v>184</v>
      </c>
      <c r="D12" s="3" t="s">
        <v>8</v>
      </c>
      <c r="E12" s="40">
        <v>798</v>
      </c>
      <c r="F12" s="40">
        <v>52</v>
      </c>
      <c r="G12" s="39">
        <v>1170</v>
      </c>
      <c r="H12" s="42">
        <v>33</v>
      </c>
      <c r="I12" s="42">
        <v>7</v>
      </c>
      <c r="J12" s="42">
        <v>40</v>
      </c>
      <c r="K12" s="42">
        <v>17</v>
      </c>
      <c r="L12" s="42">
        <v>8</v>
      </c>
      <c r="M12" s="43">
        <v>4224</v>
      </c>
      <c r="N12" s="44">
        <v>1960</v>
      </c>
      <c r="O12" s="44">
        <v>2016</v>
      </c>
      <c r="P12" s="44">
        <v>2022</v>
      </c>
      <c r="Q12" s="45" t="s">
        <v>5</v>
      </c>
      <c r="R12" s="45" t="s">
        <v>9</v>
      </c>
      <c r="S12" s="46">
        <v>26000</v>
      </c>
      <c r="T12" s="47">
        <f t="shared" si="0"/>
        <v>32.581453634085214</v>
      </c>
      <c r="U12" s="46">
        <v>200</v>
      </c>
      <c r="V12" s="46">
        <v>2537</v>
      </c>
      <c r="W12" s="46">
        <v>0</v>
      </c>
      <c r="X12" s="46">
        <f t="shared" si="1"/>
        <v>2737</v>
      </c>
      <c r="Y12" s="46">
        <v>61511</v>
      </c>
      <c r="Z12" s="46">
        <v>90248</v>
      </c>
      <c r="AA12" s="49">
        <v>8440</v>
      </c>
      <c r="AB12" s="49">
        <v>49246</v>
      </c>
      <c r="AC12" s="50">
        <v>26484</v>
      </c>
      <c r="AD12" s="49">
        <v>85712</v>
      </c>
      <c r="AE12" s="52">
        <v>11041</v>
      </c>
      <c r="AF12" s="53">
        <v>791</v>
      </c>
      <c r="AG12" s="53">
        <v>176</v>
      </c>
      <c r="AH12" s="53">
        <v>73</v>
      </c>
      <c r="AI12" s="52">
        <v>12081</v>
      </c>
      <c r="AJ12" s="52">
        <v>13757</v>
      </c>
      <c r="AK12" s="52">
        <v>12351</v>
      </c>
      <c r="AL12" s="53">
        <v>10</v>
      </c>
      <c r="AM12" s="53">
        <v>53</v>
      </c>
      <c r="AN12" s="57">
        <v>300</v>
      </c>
      <c r="AO12" s="55">
        <f t="shared" si="2"/>
        <v>0.37593984962406013</v>
      </c>
      <c r="AP12" s="54">
        <v>5593</v>
      </c>
      <c r="AQ12" s="55">
        <f t="shared" si="3"/>
        <v>7.0087719298245617</v>
      </c>
      <c r="AR12" s="54">
        <v>150</v>
      </c>
      <c r="AS12" s="54">
        <v>2036</v>
      </c>
      <c r="AT12" s="54">
        <v>2160</v>
      </c>
      <c r="AU12" s="54">
        <v>4672</v>
      </c>
      <c r="AV12" s="57">
        <v>45</v>
      </c>
      <c r="AW12" s="54">
        <v>6708</v>
      </c>
      <c r="AX12" s="55">
        <f t="shared" si="4"/>
        <v>8.4060150375939848</v>
      </c>
      <c r="AY12" s="55">
        <f t="shared" si="5"/>
        <v>1.1993563382799928</v>
      </c>
      <c r="AZ12" s="54">
        <v>39</v>
      </c>
      <c r="BA12" s="54">
        <v>1670</v>
      </c>
      <c r="BB12" s="54">
        <v>2853</v>
      </c>
      <c r="BC12" s="58">
        <v>115</v>
      </c>
      <c r="BD12" s="59">
        <v>1837</v>
      </c>
      <c r="BE12" s="60">
        <f t="shared" si="6"/>
        <v>2.3020050125313283</v>
      </c>
    </row>
    <row r="13" spans="1:57" s="38" customFormat="1" ht="12.75" x14ac:dyDescent="0.2">
      <c r="A13" s="3" t="s">
        <v>123</v>
      </c>
      <c r="B13" s="38" t="s">
        <v>278</v>
      </c>
      <c r="C13" s="3" t="s">
        <v>187</v>
      </c>
      <c r="D13" s="3" t="s">
        <v>4</v>
      </c>
      <c r="E13" s="40">
        <v>685</v>
      </c>
      <c r="F13" s="40">
        <v>52</v>
      </c>
      <c r="G13" s="40">
        <v>624</v>
      </c>
      <c r="H13" s="42">
        <v>10</v>
      </c>
      <c r="I13" s="42">
        <v>0</v>
      </c>
      <c r="J13" s="42">
        <v>10</v>
      </c>
      <c r="K13" s="42">
        <v>12</v>
      </c>
      <c r="L13" s="42">
        <v>1</v>
      </c>
      <c r="M13" s="44">
        <v>750</v>
      </c>
      <c r="N13" s="45"/>
      <c r="O13" s="44">
        <v>1999</v>
      </c>
      <c r="P13" s="44">
        <v>1999</v>
      </c>
      <c r="Q13" s="45" t="s">
        <v>10</v>
      </c>
      <c r="R13" s="45" t="s">
        <v>10</v>
      </c>
      <c r="S13" s="46">
        <v>1500</v>
      </c>
      <c r="T13" s="47">
        <f t="shared" si="0"/>
        <v>2.1897810218978102</v>
      </c>
      <c r="U13" s="46">
        <v>0</v>
      </c>
      <c r="V13" s="46">
        <v>0</v>
      </c>
      <c r="W13" s="46">
        <v>0</v>
      </c>
      <c r="X13" s="46">
        <f t="shared" si="1"/>
        <v>0</v>
      </c>
      <c r="Y13" s="46">
        <v>18000</v>
      </c>
      <c r="Z13" s="46">
        <v>19500</v>
      </c>
      <c r="AA13" s="49">
        <v>1799</v>
      </c>
      <c r="AB13" s="49">
        <v>7200</v>
      </c>
      <c r="AC13" s="50" t="s">
        <v>6</v>
      </c>
      <c r="AD13" s="49" t="s">
        <v>6</v>
      </c>
      <c r="AE13" s="52">
        <v>3000</v>
      </c>
      <c r="AF13" s="53">
        <v>500</v>
      </c>
      <c r="AG13" s="53">
        <v>100</v>
      </c>
      <c r="AH13" s="53">
        <v>0</v>
      </c>
      <c r="AI13" s="52">
        <v>3600</v>
      </c>
      <c r="AJ13" s="52">
        <v>0</v>
      </c>
      <c r="AK13" s="52">
        <v>0</v>
      </c>
      <c r="AL13" s="53">
        <v>1</v>
      </c>
      <c r="AM13" s="53">
        <v>52</v>
      </c>
      <c r="AN13" s="57">
        <v>478</v>
      </c>
      <c r="AO13" s="55">
        <f t="shared" si="2"/>
        <v>0.69781021897810214</v>
      </c>
      <c r="AP13" s="57">
        <v>592</v>
      </c>
      <c r="AQ13" s="55">
        <f t="shared" si="3"/>
        <v>0.8642335766423358</v>
      </c>
      <c r="AR13" s="54">
        <v>62</v>
      </c>
      <c r="AS13" s="54">
        <v>0</v>
      </c>
      <c r="AT13" s="54">
        <v>80</v>
      </c>
      <c r="AU13" s="57">
        <v>507</v>
      </c>
      <c r="AV13" s="57">
        <v>0</v>
      </c>
      <c r="AW13" s="57">
        <v>507</v>
      </c>
      <c r="AX13" s="55">
        <f t="shared" si="4"/>
        <v>0.74014598540145982</v>
      </c>
      <c r="AY13" s="55">
        <f t="shared" si="5"/>
        <v>0.85641891891891897</v>
      </c>
      <c r="AZ13" s="54"/>
      <c r="BA13" s="54"/>
      <c r="BB13" s="54"/>
      <c r="BC13" s="58">
        <v>1</v>
      </c>
      <c r="BD13" s="59">
        <v>6</v>
      </c>
      <c r="BE13" s="60">
        <f t="shared" si="6"/>
        <v>8.7591240875912416E-3</v>
      </c>
    </row>
    <row r="14" spans="1:57" s="38" customFormat="1" ht="12.75" x14ac:dyDescent="0.2">
      <c r="A14" s="3" t="s">
        <v>124</v>
      </c>
      <c r="B14" s="38" t="s">
        <v>279</v>
      </c>
      <c r="C14" s="3" t="s">
        <v>187</v>
      </c>
      <c r="D14" s="3" t="s">
        <v>42</v>
      </c>
      <c r="E14" s="40">
        <v>706</v>
      </c>
      <c r="F14" s="40">
        <v>52</v>
      </c>
      <c r="G14" s="40">
        <v>832</v>
      </c>
      <c r="H14" s="42">
        <v>15</v>
      </c>
      <c r="I14" s="42">
        <v>10</v>
      </c>
      <c r="J14" s="42">
        <v>25</v>
      </c>
      <c r="K14" s="42">
        <v>1</v>
      </c>
      <c r="L14" s="42">
        <v>2</v>
      </c>
      <c r="M14" s="44">
        <v>924</v>
      </c>
      <c r="N14" s="44">
        <v>1962</v>
      </c>
      <c r="O14" s="45"/>
      <c r="P14" s="44">
        <v>2000</v>
      </c>
      <c r="Q14" s="45" t="s">
        <v>9</v>
      </c>
      <c r="R14" s="45" t="s">
        <v>9</v>
      </c>
      <c r="S14" s="46">
        <v>33283</v>
      </c>
      <c r="T14" s="47">
        <f t="shared" si="0"/>
        <v>47.143059490084987</v>
      </c>
      <c r="U14" s="46">
        <v>200</v>
      </c>
      <c r="V14" s="46">
        <v>0</v>
      </c>
      <c r="W14" s="46">
        <v>500</v>
      </c>
      <c r="X14" s="46">
        <f t="shared" si="1"/>
        <v>700</v>
      </c>
      <c r="Y14" s="46">
        <v>900</v>
      </c>
      <c r="Z14" s="46">
        <v>34383</v>
      </c>
      <c r="AA14" s="49">
        <v>3022</v>
      </c>
      <c r="AB14" s="49">
        <v>27290</v>
      </c>
      <c r="AC14" s="50">
        <v>2569</v>
      </c>
      <c r="AD14" s="49">
        <v>34623</v>
      </c>
      <c r="AE14" s="52">
        <v>11540</v>
      </c>
      <c r="AF14" s="52">
        <v>1425</v>
      </c>
      <c r="AG14" s="53">
        <v>0</v>
      </c>
      <c r="AH14" s="53">
        <v>82</v>
      </c>
      <c r="AI14" s="52">
        <v>13047</v>
      </c>
      <c r="AJ14" s="52">
        <v>820</v>
      </c>
      <c r="AK14" s="52">
        <v>10670</v>
      </c>
      <c r="AL14" s="53">
        <v>3</v>
      </c>
      <c r="AM14" s="53">
        <v>52</v>
      </c>
      <c r="AN14" s="57">
        <v>521</v>
      </c>
      <c r="AO14" s="55">
        <f t="shared" si="2"/>
        <v>0.73796033994334276</v>
      </c>
      <c r="AP14" s="54">
        <v>1379</v>
      </c>
      <c r="AQ14" s="55">
        <f t="shared" si="3"/>
        <v>1.953257790368272</v>
      </c>
      <c r="AR14" s="54">
        <v>531</v>
      </c>
      <c r="AS14" s="54">
        <v>4</v>
      </c>
      <c r="AT14" s="54"/>
      <c r="AU14" s="57">
        <v>34</v>
      </c>
      <c r="AV14" s="57">
        <v>5</v>
      </c>
      <c r="AW14" s="57">
        <v>38</v>
      </c>
      <c r="AX14" s="55">
        <f t="shared" si="4"/>
        <v>5.3824362606232294E-2</v>
      </c>
      <c r="AY14" s="55">
        <f t="shared" si="5"/>
        <v>2.7556200145032631E-2</v>
      </c>
      <c r="AZ14" s="54">
        <v>288</v>
      </c>
      <c r="BA14" s="54">
        <v>112</v>
      </c>
      <c r="BB14" s="54">
        <v>0</v>
      </c>
      <c r="BC14" s="58">
        <v>22</v>
      </c>
      <c r="BD14" s="59">
        <v>1092</v>
      </c>
      <c r="BE14" s="60">
        <f t="shared" si="6"/>
        <v>1.546742209631728</v>
      </c>
    </row>
    <row r="15" spans="1:57" s="38" customFormat="1" ht="12.75" x14ac:dyDescent="0.2">
      <c r="A15" s="3" t="s">
        <v>128</v>
      </c>
      <c r="B15" s="38" t="s">
        <v>283</v>
      </c>
      <c r="C15" s="3" t="s">
        <v>181</v>
      </c>
      <c r="D15" s="3" t="s">
        <v>4</v>
      </c>
      <c r="E15" s="40">
        <v>440</v>
      </c>
      <c r="F15" s="40">
        <v>52</v>
      </c>
      <c r="G15" s="40">
        <v>858</v>
      </c>
      <c r="H15" s="42">
        <v>16.5</v>
      </c>
      <c r="I15" s="42">
        <v>0</v>
      </c>
      <c r="J15" s="42">
        <v>16.5</v>
      </c>
      <c r="K15" s="42">
        <v>0</v>
      </c>
      <c r="L15" s="42">
        <v>1</v>
      </c>
      <c r="M15" s="44">
        <v>832</v>
      </c>
      <c r="N15" s="44">
        <v>1781</v>
      </c>
      <c r="O15" s="44">
        <v>2011</v>
      </c>
      <c r="P15" s="44">
        <v>2022</v>
      </c>
      <c r="Q15" s="45" t="s">
        <v>9</v>
      </c>
      <c r="R15" s="45" t="s">
        <v>9</v>
      </c>
      <c r="S15" s="46">
        <v>22034</v>
      </c>
      <c r="T15" s="47">
        <f t="shared" si="0"/>
        <v>50.077272727272728</v>
      </c>
      <c r="U15" s="46">
        <v>2300</v>
      </c>
      <c r="V15" s="46">
        <v>0</v>
      </c>
      <c r="W15" s="46">
        <v>0</v>
      </c>
      <c r="X15" s="46">
        <f t="shared" si="1"/>
        <v>2300</v>
      </c>
      <c r="Y15" s="46">
        <v>0</v>
      </c>
      <c r="Z15" s="46">
        <v>24334</v>
      </c>
      <c r="AA15" s="49">
        <v>1264</v>
      </c>
      <c r="AB15" s="49">
        <v>14089</v>
      </c>
      <c r="AC15" s="50">
        <v>4580</v>
      </c>
      <c r="AD15" s="49">
        <v>22602</v>
      </c>
      <c r="AE15" s="52">
        <v>4402</v>
      </c>
      <c r="AF15" s="53">
        <v>450</v>
      </c>
      <c r="AG15" s="53">
        <v>239</v>
      </c>
      <c r="AH15" s="53">
        <v>22</v>
      </c>
      <c r="AI15" s="52">
        <v>5113</v>
      </c>
      <c r="AJ15" s="52">
        <v>13757</v>
      </c>
      <c r="AK15" s="52">
        <v>12351</v>
      </c>
      <c r="AL15" s="53">
        <v>4</v>
      </c>
      <c r="AM15" s="53">
        <v>52</v>
      </c>
      <c r="AN15" s="57">
        <v>415</v>
      </c>
      <c r="AO15" s="55">
        <f t="shared" si="2"/>
        <v>0.94318181818181823</v>
      </c>
      <c r="AP15" s="54">
        <v>1005</v>
      </c>
      <c r="AQ15" s="55">
        <f t="shared" si="3"/>
        <v>2.2840909090909092</v>
      </c>
      <c r="AR15" s="54"/>
      <c r="AS15" s="54">
        <v>27</v>
      </c>
      <c r="AT15" s="54">
        <v>94</v>
      </c>
      <c r="AU15" s="57">
        <v>412</v>
      </c>
      <c r="AV15" s="57">
        <v>5</v>
      </c>
      <c r="AW15" s="57">
        <v>439</v>
      </c>
      <c r="AX15" s="55">
        <f t="shared" si="4"/>
        <v>0.99772727272727268</v>
      </c>
      <c r="AY15" s="55">
        <f t="shared" si="5"/>
        <v>0.43681592039800993</v>
      </c>
      <c r="AZ15" s="54">
        <v>10</v>
      </c>
      <c r="BA15" s="54"/>
      <c r="BB15" s="54"/>
      <c r="BC15" s="58">
        <v>20</v>
      </c>
      <c r="BD15" s="59">
        <v>86</v>
      </c>
      <c r="BE15" s="60">
        <f t="shared" si="6"/>
        <v>0.19545454545454546</v>
      </c>
    </row>
    <row r="16" spans="1:57" s="38" customFormat="1" ht="12.75" x14ac:dyDescent="0.2">
      <c r="A16" s="3" t="s">
        <v>135</v>
      </c>
      <c r="B16" s="38" t="s">
        <v>289</v>
      </c>
      <c r="C16" s="3" t="s">
        <v>181</v>
      </c>
      <c r="D16" s="3" t="s">
        <v>4</v>
      </c>
      <c r="E16" s="40">
        <v>851</v>
      </c>
      <c r="F16" s="40">
        <v>52</v>
      </c>
      <c r="G16" s="39">
        <v>2080</v>
      </c>
      <c r="H16" s="42">
        <v>52</v>
      </c>
      <c r="I16" s="42">
        <v>66</v>
      </c>
      <c r="J16" s="42">
        <v>118</v>
      </c>
      <c r="K16" s="42">
        <v>5</v>
      </c>
      <c r="L16" s="42">
        <v>6</v>
      </c>
      <c r="M16" s="43">
        <v>7540</v>
      </c>
      <c r="N16" s="44">
        <v>1999</v>
      </c>
      <c r="O16" s="44">
        <v>2019</v>
      </c>
      <c r="P16" s="44">
        <v>2017</v>
      </c>
      <c r="Q16" s="45" t="s">
        <v>5</v>
      </c>
      <c r="R16" s="45" t="s">
        <v>5</v>
      </c>
      <c r="S16" s="46">
        <v>261051</v>
      </c>
      <c r="T16" s="47">
        <f t="shared" si="0"/>
        <v>306.75793184488839</v>
      </c>
      <c r="U16" s="46">
        <v>0</v>
      </c>
      <c r="V16" s="46">
        <v>2000</v>
      </c>
      <c r="W16" s="46">
        <v>0</v>
      </c>
      <c r="X16" s="46">
        <f t="shared" si="1"/>
        <v>2000</v>
      </c>
      <c r="Y16" s="46">
        <v>5925</v>
      </c>
      <c r="Z16" s="46">
        <v>268976</v>
      </c>
      <c r="AA16" s="49">
        <v>31977</v>
      </c>
      <c r="AB16" s="49">
        <v>181016</v>
      </c>
      <c r="AC16" s="50">
        <v>42882</v>
      </c>
      <c r="AD16" s="49">
        <v>270375</v>
      </c>
      <c r="AE16" s="52">
        <v>18842</v>
      </c>
      <c r="AF16" s="52">
        <v>1427</v>
      </c>
      <c r="AG16" s="53">
        <v>504</v>
      </c>
      <c r="AH16" s="53">
        <v>52</v>
      </c>
      <c r="AI16" s="52">
        <v>20825</v>
      </c>
      <c r="AJ16" s="52">
        <v>18734</v>
      </c>
      <c r="AK16" s="52">
        <v>21376</v>
      </c>
      <c r="AL16" s="53">
        <v>27</v>
      </c>
      <c r="AM16" s="53">
        <v>52</v>
      </c>
      <c r="AN16" s="54">
        <v>1306</v>
      </c>
      <c r="AO16" s="55">
        <f t="shared" si="2"/>
        <v>1.5346650998824911</v>
      </c>
      <c r="AP16" s="54">
        <v>23647</v>
      </c>
      <c r="AQ16" s="55">
        <f t="shared" si="3"/>
        <v>27.787309048178614</v>
      </c>
      <c r="AR16" s="54">
        <v>8745</v>
      </c>
      <c r="AS16" s="54">
        <v>1703</v>
      </c>
      <c r="AT16" s="54">
        <v>1845</v>
      </c>
      <c r="AU16" s="54">
        <v>20828</v>
      </c>
      <c r="AV16" s="57">
        <v>732</v>
      </c>
      <c r="AW16" s="54">
        <v>22531</v>
      </c>
      <c r="AX16" s="55">
        <f t="shared" si="4"/>
        <v>26.475910693301998</v>
      </c>
      <c r="AY16" s="55">
        <f t="shared" si="5"/>
        <v>0.95280585275087748</v>
      </c>
      <c r="AZ16" s="54">
        <v>353</v>
      </c>
      <c r="BA16" s="54">
        <v>895</v>
      </c>
      <c r="BB16" s="54">
        <v>12495</v>
      </c>
      <c r="BC16" s="58">
        <v>299</v>
      </c>
      <c r="BD16" s="59">
        <v>5724</v>
      </c>
      <c r="BE16" s="60">
        <f t="shared" si="6"/>
        <v>6.7262044653349005</v>
      </c>
    </row>
    <row r="17" spans="1:57" s="38" customFormat="1" ht="12.75" x14ac:dyDescent="0.2">
      <c r="A17" s="3" t="s">
        <v>142</v>
      </c>
      <c r="B17" s="38" t="s">
        <v>295</v>
      </c>
      <c r="C17" s="3" t="s">
        <v>187</v>
      </c>
      <c r="D17" s="3" t="s">
        <v>42</v>
      </c>
      <c r="E17" s="40">
        <v>931</v>
      </c>
      <c r="F17" s="40">
        <v>50</v>
      </c>
      <c r="G17" s="40">
        <v>861</v>
      </c>
      <c r="H17" s="42">
        <v>17</v>
      </c>
      <c r="I17" s="42">
        <v>3</v>
      </c>
      <c r="J17" s="42">
        <v>20</v>
      </c>
      <c r="K17" s="42">
        <v>0</v>
      </c>
      <c r="L17" s="42">
        <v>3</v>
      </c>
      <c r="M17" s="43">
        <v>1080</v>
      </c>
      <c r="N17" s="44">
        <v>1959</v>
      </c>
      <c r="O17" s="45"/>
      <c r="P17" s="44">
        <v>2022</v>
      </c>
      <c r="Q17" s="45" t="s">
        <v>17</v>
      </c>
      <c r="R17" s="45" t="s">
        <v>5</v>
      </c>
      <c r="S17" s="46">
        <v>28793</v>
      </c>
      <c r="T17" s="47">
        <f t="shared" si="0"/>
        <v>30.926960257787325</v>
      </c>
      <c r="U17" s="46">
        <v>300</v>
      </c>
      <c r="V17" s="46">
        <v>2500</v>
      </c>
      <c r="W17" s="46">
        <v>0</v>
      </c>
      <c r="X17" s="46">
        <f t="shared" si="1"/>
        <v>2800</v>
      </c>
      <c r="Y17" s="46">
        <v>0</v>
      </c>
      <c r="Z17" s="46">
        <v>31593</v>
      </c>
      <c r="AA17" s="49">
        <v>3906</v>
      </c>
      <c r="AB17" s="49">
        <v>20793</v>
      </c>
      <c r="AC17" s="50">
        <v>2293</v>
      </c>
      <c r="AD17" s="49">
        <v>26992</v>
      </c>
      <c r="AE17" s="52">
        <v>8263</v>
      </c>
      <c r="AF17" s="53">
        <v>0</v>
      </c>
      <c r="AG17" s="53">
        <v>0</v>
      </c>
      <c r="AH17" s="53">
        <v>20</v>
      </c>
      <c r="AI17" s="52">
        <v>8283</v>
      </c>
      <c r="AJ17" s="52">
        <v>13757</v>
      </c>
      <c r="AK17" s="52">
        <v>12351</v>
      </c>
      <c r="AL17" s="53">
        <v>0</v>
      </c>
      <c r="AM17" s="53">
        <v>52</v>
      </c>
      <c r="AN17" s="57">
        <v>583</v>
      </c>
      <c r="AO17" s="55">
        <f t="shared" si="2"/>
        <v>0.62620837808807739</v>
      </c>
      <c r="AP17" s="54">
        <v>1014</v>
      </c>
      <c r="AQ17" s="55">
        <f t="shared" si="3"/>
        <v>1.0891514500537056</v>
      </c>
      <c r="AR17" s="54">
        <v>27</v>
      </c>
      <c r="AS17" s="54">
        <v>117</v>
      </c>
      <c r="AT17" s="54">
        <v>276</v>
      </c>
      <c r="AU17" s="54">
        <v>2445</v>
      </c>
      <c r="AV17" s="57">
        <v>18</v>
      </c>
      <c r="AW17" s="54">
        <v>2562</v>
      </c>
      <c r="AX17" s="55">
        <f t="shared" si="4"/>
        <v>2.7518796992481205</v>
      </c>
      <c r="AY17" s="55">
        <f t="shared" si="5"/>
        <v>2.526627218934911</v>
      </c>
      <c r="AZ17" s="54">
        <v>3</v>
      </c>
      <c r="BA17" s="54">
        <v>22</v>
      </c>
      <c r="BB17" s="54">
        <v>267</v>
      </c>
      <c r="BC17" s="58">
        <v>19</v>
      </c>
      <c r="BD17" s="59">
        <v>235</v>
      </c>
      <c r="BE17" s="60">
        <f t="shared" si="6"/>
        <v>0.25241675617615467</v>
      </c>
    </row>
    <row r="18" spans="1:57" s="38" customFormat="1" ht="12.75" x14ac:dyDescent="0.2">
      <c r="A18" s="3" t="s">
        <v>154</v>
      </c>
      <c r="B18" s="38" t="s">
        <v>306</v>
      </c>
      <c r="C18" s="3" t="s">
        <v>169</v>
      </c>
      <c r="D18" s="3" t="s">
        <v>4</v>
      </c>
      <c r="E18" s="40">
        <v>762</v>
      </c>
      <c r="F18" s="40">
        <v>52</v>
      </c>
      <c r="G18" s="40">
        <v>364</v>
      </c>
      <c r="H18" s="42">
        <v>7</v>
      </c>
      <c r="I18" s="42">
        <v>0</v>
      </c>
      <c r="J18" s="42">
        <v>7</v>
      </c>
      <c r="K18" s="42">
        <v>2</v>
      </c>
      <c r="L18" s="42">
        <v>1</v>
      </c>
      <c r="M18" s="43">
        <v>1036</v>
      </c>
      <c r="N18" s="44">
        <v>1985</v>
      </c>
      <c r="O18" s="44">
        <v>1985</v>
      </c>
      <c r="P18" s="44">
        <v>2018</v>
      </c>
      <c r="Q18" s="45" t="s">
        <v>9</v>
      </c>
      <c r="R18" s="45" t="s">
        <v>9</v>
      </c>
      <c r="S18" s="46">
        <v>5040</v>
      </c>
      <c r="T18" s="47">
        <f t="shared" si="0"/>
        <v>6.6141732283464565</v>
      </c>
      <c r="U18" s="46">
        <v>0</v>
      </c>
      <c r="V18" s="46">
        <v>500</v>
      </c>
      <c r="W18" s="46">
        <v>500</v>
      </c>
      <c r="X18" s="46">
        <f t="shared" si="1"/>
        <v>1000</v>
      </c>
      <c r="Y18" s="46">
        <v>500</v>
      </c>
      <c r="Z18" s="46">
        <v>6040</v>
      </c>
      <c r="AA18" s="49">
        <v>170</v>
      </c>
      <c r="AB18" s="49">
        <v>4700</v>
      </c>
      <c r="AC18" s="50">
        <v>150</v>
      </c>
      <c r="AD18" s="49">
        <v>5170</v>
      </c>
      <c r="AE18" s="52">
        <v>9680</v>
      </c>
      <c r="AF18" s="53">
        <v>57</v>
      </c>
      <c r="AG18" s="53">
        <v>58</v>
      </c>
      <c r="AH18" s="53">
        <v>0</v>
      </c>
      <c r="AI18" s="52">
        <v>9795</v>
      </c>
      <c r="AJ18" s="52">
        <v>0</v>
      </c>
      <c r="AK18" s="52">
        <v>0</v>
      </c>
      <c r="AL18" s="53">
        <v>4</v>
      </c>
      <c r="AM18" s="53">
        <v>52</v>
      </c>
      <c r="AN18" s="57">
        <v>139</v>
      </c>
      <c r="AO18" s="55">
        <f t="shared" si="2"/>
        <v>0.18241469816272965</v>
      </c>
      <c r="AP18" s="57">
        <v>316</v>
      </c>
      <c r="AQ18" s="55">
        <f t="shared" si="3"/>
        <v>0.41469816272965881</v>
      </c>
      <c r="AR18" s="54">
        <v>50</v>
      </c>
      <c r="AS18" s="54">
        <v>0</v>
      </c>
      <c r="AT18" s="54">
        <v>134</v>
      </c>
      <c r="AU18" s="54">
        <v>1498</v>
      </c>
      <c r="AV18" s="57">
        <v>10</v>
      </c>
      <c r="AW18" s="54">
        <v>1498</v>
      </c>
      <c r="AX18" s="55">
        <f t="shared" si="4"/>
        <v>1.9658792650918635</v>
      </c>
      <c r="AY18" s="55">
        <f t="shared" si="5"/>
        <v>4.7405063291139244</v>
      </c>
      <c r="AZ18" s="54">
        <v>8</v>
      </c>
      <c r="BA18" s="54">
        <v>6</v>
      </c>
      <c r="BB18" s="54">
        <v>4</v>
      </c>
      <c r="BC18" s="61">
        <v>0</v>
      </c>
      <c r="BD18" s="59">
        <v>0</v>
      </c>
      <c r="BE18" s="60">
        <f t="shared" si="6"/>
        <v>0</v>
      </c>
    </row>
    <row r="19" spans="1:57" s="38" customFormat="1" ht="12.75" x14ac:dyDescent="0.2">
      <c r="A19" s="3" t="s">
        <v>160</v>
      </c>
      <c r="B19" s="38" t="s">
        <v>311</v>
      </c>
      <c r="C19" s="3" t="s">
        <v>168</v>
      </c>
      <c r="D19" s="3" t="s">
        <v>4</v>
      </c>
      <c r="E19" s="40">
        <v>794</v>
      </c>
      <c r="F19" s="40">
        <v>27</v>
      </c>
      <c r="G19" s="40">
        <v>936</v>
      </c>
      <c r="H19" s="42">
        <v>30</v>
      </c>
      <c r="I19" s="42">
        <v>0</v>
      </c>
      <c r="J19" s="42">
        <v>30</v>
      </c>
      <c r="K19" s="42">
        <v>2</v>
      </c>
      <c r="L19" s="42">
        <v>2</v>
      </c>
      <c r="M19" s="44">
        <v>800</v>
      </c>
      <c r="N19" s="44">
        <v>1827</v>
      </c>
      <c r="O19" s="44">
        <v>1985</v>
      </c>
      <c r="P19" s="44">
        <v>2016</v>
      </c>
      <c r="Q19" s="45" t="s">
        <v>17</v>
      </c>
      <c r="R19" s="45" t="s">
        <v>17</v>
      </c>
      <c r="S19" s="46">
        <v>16500</v>
      </c>
      <c r="T19" s="47">
        <f t="shared" si="0"/>
        <v>20.780856423173802</v>
      </c>
      <c r="U19" s="46">
        <v>200</v>
      </c>
      <c r="V19" s="46">
        <v>4700</v>
      </c>
      <c r="W19" s="46">
        <v>1500</v>
      </c>
      <c r="X19" s="46">
        <f t="shared" si="1"/>
        <v>6400</v>
      </c>
      <c r="Y19" s="46">
        <v>66997</v>
      </c>
      <c r="Z19" s="46">
        <v>88397</v>
      </c>
      <c r="AA19" s="49">
        <v>3607</v>
      </c>
      <c r="AB19" s="49">
        <v>32185</v>
      </c>
      <c r="AC19" s="50">
        <v>25364</v>
      </c>
      <c r="AD19" s="49">
        <v>65711</v>
      </c>
      <c r="AE19" s="52">
        <v>5142</v>
      </c>
      <c r="AF19" s="53">
        <v>374</v>
      </c>
      <c r="AG19" s="53">
        <v>161</v>
      </c>
      <c r="AH19" s="53">
        <v>0</v>
      </c>
      <c r="AI19" s="52">
        <v>5677</v>
      </c>
      <c r="AJ19" s="52">
        <v>13158</v>
      </c>
      <c r="AK19" s="52">
        <v>10598</v>
      </c>
      <c r="AL19" s="53">
        <v>3</v>
      </c>
      <c r="AM19" s="53">
        <v>52</v>
      </c>
      <c r="AN19" s="57">
        <v>783</v>
      </c>
      <c r="AO19" s="55">
        <f t="shared" si="2"/>
        <v>0.98614609571788414</v>
      </c>
      <c r="AP19" s="57">
        <v>509</v>
      </c>
      <c r="AQ19" s="55">
        <f t="shared" si="3"/>
        <v>0.6410579345088161</v>
      </c>
      <c r="AR19" s="54">
        <v>26</v>
      </c>
      <c r="AS19" s="54">
        <v>476</v>
      </c>
      <c r="AT19" s="54"/>
      <c r="AU19" s="54">
        <v>1350</v>
      </c>
      <c r="AV19" s="57">
        <v>0</v>
      </c>
      <c r="AW19" s="54">
        <v>1826</v>
      </c>
      <c r="AX19" s="55">
        <f t="shared" si="4"/>
        <v>2.2997481108312341</v>
      </c>
      <c r="AY19" s="55">
        <f t="shared" si="5"/>
        <v>3.5874263261296662</v>
      </c>
      <c r="AZ19" s="54">
        <v>0</v>
      </c>
      <c r="BA19" s="54"/>
      <c r="BB19" s="54">
        <v>3693</v>
      </c>
      <c r="BC19" s="58">
        <v>3</v>
      </c>
      <c r="BD19" s="59">
        <v>40</v>
      </c>
      <c r="BE19" s="60">
        <f t="shared" si="6"/>
        <v>5.0377833753148617E-2</v>
      </c>
    </row>
    <row r="20" spans="1:57" s="38" customFormat="1" ht="12.75" x14ac:dyDescent="0.2">
      <c r="A20" s="3" t="s">
        <v>162</v>
      </c>
      <c r="B20" s="38" t="s">
        <v>312</v>
      </c>
      <c r="C20" s="3" t="s">
        <v>187</v>
      </c>
      <c r="D20" s="3" t="s">
        <v>8</v>
      </c>
      <c r="E20" s="40">
        <v>803</v>
      </c>
      <c r="F20" s="40">
        <v>52</v>
      </c>
      <c r="G20" s="40">
        <v>884</v>
      </c>
      <c r="H20" s="42">
        <v>20</v>
      </c>
      <c r="I20" s="42">
        <v>0</v>
      </c>
      <c r="J20" s="42">
        <v>20</v>
      </c>
      <c r="K20" s="42">
        <v>6</v>
      </c>
      <c r="L20" s="42">
        <v>1</v>
      </c>
      <c r="M20" s="44">
        <v>800</v>
      </c>
      <c r="N20" s="44">
        <v>1860</v>
      </c>
      <c r="O20" s="44">
        <v>1975</v>
      </c>
      <c r="P20" s="44">
        <v>2023</v>
      </c>
      <c r="Q20" s="45" t="s">
        <v>10</v>
      </c>
      <c r="R20" s="45" t="s">
        <v>13</v>
      </c>
      <c r="S20" s="46">
        <v>27500</v>
      </c>
      <c r="T20" s="47">
        <f t="shared" si="0"/>
        <v>34.246575342465754</v>
      </c>
      <c r="U20" s="46">
        <v>1037</v>
      </c>
      <c r="V20" s="46">
        <v>2500</v>
      </c>
      <c r="W20" s="46">
        <v>0</v>
      </c>
      <c r="X20" s="46">
        <f t="shared" si="1"/>
        <v>3537</v>
      </c>
      <c r="Y20" s="46">
        <v>8204</v>
      </c>
      <c r="Z20" s="46">
        <v>39241</v>
      </c>
      <c r="AA20" s="49">
        <v>6861</v>
      </c>
      <c r="AB20" s="49">
        <v>25286</v>
      </c>
      <c r="AC20" s="50">
        <v>2879</v>
      </c>
      <c r="AD20" s="49">
        <v>38117</v>
      </c>
      <c r="AE20" s="52">
        <v>7755</v>
      </c>
      <c r="AF20" s="53">
        <v>212</v>
      </c>
      <c r="AG20" s="53">
        <v>5</v>
      </c>
      <c r="AH20" s="53">
        <v>24</v>
      </c>
      <c r="AI20" s="52">
        <v>7996</v>
      </c>
      <c r="AJ20" s="52">
        <v>0</v>
      </c>
      <c r="AK20" s="52">
        <v>0</v>
      </c>
      <c r="AL20" s="53">
        <v>2</v>
      </c>
      <c r="AM20" s="53">
        <v>52</v>
      </c>
      <c r="AN20" s="57">
        <v>476</v>
      </c>
      <c r="AO20" s="55">
        <f t="shared" si="2"/>
        <v>0.5927770859277709</v>
      </c>
      <c r="AP20" s="54">
        <v>1354</v>
      </c>
      <c r="AQ20" s="55">
        <f t="shared" si="3"/>
        <v>1.6861768368617684</v>
      </c>
      <c r="AR20" s="54"/>
      <c r="AS20" s="54">
        <v>404</v>
      </c>
      <c r="AT20" s="54">
        <v>535</v>
      </c>
      <c r="AU20" s="54">
        <v>1728</v>
      </c>
      <c r="AV20" s="57">
        <v>10</v>
      </c>
      <c r="AW20" s="54">
        <v>2132</v>
      </c>
      <c r="AX20" s="55">
        <f t="shared" si="4"/>
        <v>2.6550435865504358</v>
      </c>
      <c r="AY20" s="55">
        <f t="shared" si="5"/>
        <v>1.5745937961595273</v>
      </c>
      <c r="AZ20" s="54">
        <v>26</v>
      </c>
      <c r="BA20" s="54"/>
      <c r="BB20" s="54"/>
      <c r="BC20" s="58">
        <v>29</v>
      </c>
      <c r="BD20" s="59">
        <v>286</v>
      </c>
      <c r="BE20" s="60">
        <f t="shared" si="6"/>
        <v>0.35616438356164382</v>
      </c>
    </row>
    <row r="21" spans="1:57" s="38" customFormat="1" ht="12.75" x14ac:dyDescent="0.2">
      <c r="A21" s="3" t="s">
        <v>165</v>
      </c>
      <c r="B21" s="38" t="s">
        <v>315</v>
      </c>
      <c r="C21" s="3" t="s">
        <v>176</v>
      </c>
      <c r="D21" s="3" t="s">
        <v>4</v>
      </c>
      <c r="E21" s="40">
        <v>756</v>
      </c>
      <c r="F21" s="40">
        <v>50</v>
      </c>
      <c r="G21" s="40">
        <v>612</v>
      </c>
      <c r="H21" s="42">
        <v>12</v>
      </c>
      <c r="I21" s="42">
        <v>0</v>
      </c>
      <c r="J21" s="42">
        <v>12</v>
      </c>
      <c r="K21" s="42">
        <v>3</v>
      </c>
      <c r="L21" s="42">
        <v>0</v>
      </c>
      <c r="M21" s="43">
        <v>1500</v>
      </c>
      <c r="N21" s="44">
        <v>1991</v>
      </c>
      <c r="O21" s="44">
        <v>1991</v>
      </c>
      <c r="P21" s="44">
        <v>1991</v>
      </c>
      <c r="Q21" s="45" t="s">
        <v>10</v>
      </c>
      <c r="R21" s="45" t="s">
        <v>9</v>
      </c>
      <c r="S21" s="46">
        <v>12000</v>
      </c>
      <c r="T21" s="47">
        <f t="shared" si="0"/>
        <v>15.873015873015873</v>
      </c>
      <c r="U21" s="46">
        <v>300</v>
      </c>
      <c r="V21" s="46">
        <v>2500</v>
      </c>
      <c r="W21" s="46">
        <v>600</v>
      </c>
      <c r="X21" s="46">
        <f t="shared" si="1"/>
        <v>3400</v>
      </c>
      <c r="Y21" s="46">
        <v>6758</v>
      </c>
      <c r="Z21" s="46">
        <v>21558</v>
      </c>
      <c r="AA21" s="49">
        <v>4162</v>
      </c>
      <c r="AB21" s="49">
        <v>13331</v>
      </c>
      <c r="AC21" s="50">
        <v>4352</v>
      </c>
      <c r="AD21" s="49">
        <v>21876</v>
      </c>
      <c r="AE21" s="52">
        <v>7100</v>
      </c>
      <c r="AF21" s="53">
        <v>207</v>
      </c>
      <c r="AG21" s="53">
        <v>100</v>
      </c>
      <c r="AH21" s="53">
        <v>6</v>
      </c>
      <c r="AI21" s="52">
        <v>7413</v>
      </c>
      <c r="AJ21" s="52">
        <v>0</v>
      </c>
      <c r="AK21" s="52">
        <v>0</v>
      </c>
      <c r="AL21" s="53">
        <v>6</v>
      </c>
      <c r="AM21" s="53">
        <v>52</v>
      </c>
      <c r="AN21" s="54">
        <v>1121</v>
      </c>
      <c r="AO21" s="55">
        <f t="shared" si="2"/>
        <v>1.4828042328042328</v>
      </c>
      <c r="AP21" s="57">
        <v>800</v>
      </c>
      <c r="AQ21" s="55">
        <f t="shared" si="3"/>
        <v>1.0582010582010581</v>
      </c>
      <c r="AR21" s="54">
        <v>12</v>
      </c>
      <c r="AS21" s="54">
        <v>443</v>
      </c>
      <c r="AT21" s="54"/>
      <c r="AU21" s="54">
        <v>1888</v>
      </c>
      <c r="AV21" s="54">
        <v>1888</v>
      </c>
      <c r="AW21" s="54">
        <v>2331</v>
      </c>
      <c r="AX21" s="55">
        <f t="shared" si="4"/>
        <v>3.0833333333333335</v>
      </c>
      <c r="AY21" s="55">
        <f t="shared" si="5"/>
        <v>2.9137499999999998</v>
      </c>
      <c r="AZ21" s="54"/>
      <c r="BA21" s="54">
        <v>1</v>
      </c>
      <c r="BB21" s="54">
        <v>947</v>
      </c>
      <c r="BC21" s="58">
        <v>21</v>
      </c>
      <c r="BD21" s="59">
        <v>221</v>
      </c>
      <c r="BE21" s="60">
        <f t="shared" si="6"/>
        <v>0.29232804232804233</v>
      </c>
    </row>
    <row r="22" spans="1:57" s="38" customFormat="1" ht="12.75" x14ac:dyDescent="0.2">
      <c r="A22" s="3"/>
      <c r="D22" s="3"/>
      <c r="E22" s="65"/>
      <c r="F22" s="41"/>
      <c r="G22" s="41"/>
      <c r="H22" s="42"/>
      <c r="I22" s="42"/>
      <c r="J22" s="42"/>
      <c r="K22" s="42"/>
      <c r="L22" s="42"/>
      <c r="M22" s="45"/>
      <c r="N22" s="45"/>
      <c r="O22" s="45"/>
      <c r="P22" s="45"/>
      <c r="Q22" s="45"/>
      <c r="R22" s="45"/>
      <c r="S22" s="66"/>
      <c r="T22" s="67"/>
      <c r="U22" s="66"/>
      <c r="V22" s="66"/>
      <c r="W22" s="48"/>
      <c r="X22" s="48"/>
      <c r="Y22" s="66"/>
      <c r="Z22" s="66"/>
      <c r="AA22" s="68"/>
      <c r="AB22" s="68"/>
      <c r="AC22" s="51"/>
      <c r="AD22" s="68"/>
      <c r="AE22" s="63"/>
      <c r="AF22" s="63"/>
      <c r="AG22" s="63"/>
      <c r="AH22" s="63"/>
      <c r="AI22" s="52"/>
      <c r="AJ22" s="52"/>
      <c r="AK22" s="52"/>
      <c r="AL22" s="63"/>
      <c r="AM22" s="63"/>
      <c r="AN22" s="56"/>
      <c r="AO22" s="55"/>
      <c r="AP22" s="69"/>
      <c r="AQ22" s="70"/>
      <c r="AR22" s="71"/>
      <c r="AS22" s="56"/>
      <c r="AT22" s="56"/>
      <c r="AU22" s="56"/>
      <c r="AV22" s="56"/>
      <c r="AW22" s="56"/>
      <c r="AX22" s="55"/>
      <c r="AY22" s="55"/>
      <c r="AZ22" s="71"/>
      <c r="BA22" s="71"/>
      <c r="BB22" s="71"/>
      <c r="BC22" s="61"/>
      <c r="BD22" s="59"/>
      <c r="BE22" s="60"/>
    </row>
    <row r="23" spans="1:57" s="73" customFormat="1" ht="12.75" x14ac:dyDescent="0.2">
      <c r="A23" s="72" t="s">
        <v>338</v>
      </c>
      <c r="D23" s="72"/>
      <c r="E23" s="74">
        <f>SUM(E4:E21)</f>
        <v>12478</v>
      </c>
      <c r="F23" s="74">
        <f>SUM(F4:F21)</f>
        <v>827</v>
      </c>
      <c r="G23" s="74">
        <f>SUM(G4:G21)</f>
        <v>14694</v>
      </c>
      <c r="H23" s="75">
        <f t="shared" ref="H23:M23" si="7">SUM(H5:H21)</f>
        <v>336.5</v>
      </c>
      <c r="I23" s="75">
        <f t="shared" si="7"/>
        <v>127.25</v>
      </c>
      <c r="J23" s="75">
        <f t="shared" si="7"/>
        <v>463.75</v>
      </c>
      <c r="K23" s="75">
        <f t="shared" si="7"/>
        <v>67</v>
      </c>
      <c r="L23" s="75">
        <f t="shared" si="7"/>
        <v>38</v>
      </c>
      <c r="M23" s="76">
        <f t="shared" si="7"/>
        <v>28137</v>
      </c>
      <c r="N23" s="76"/>
      <c r="O23" s="76"/>
      <c r="P23" s="76"/>
      <c r="Q23" s="76"/>
      <c r="R23" s="76"/>
      <c r="S23" s="77">
        <f>SUM(S5:S21)</f>
        <v>638138</v>
      </c>
      <c r="T23" s="78"/>
      <c r="U23" s="77">
        <f t="shared" ref="U23:AN23" si="8">SUM(U5:U21)</f>
        <v>8037</v>
      </c>
      <c r="V23" s="77">
        <f t="shared" si="8"/>
        <v>21837</v>
      </c>
      <c r="W23" s="77">
        <f t="shared" si="8"/>
        <v>13050</v>
      </c>
      <c r="X23" s="77">
        <f t="shared" si="8"/>
        <v>42924</v>
      </c>
      <c r="Y23" s="77">
        <f t="shared" si="8"/>
        <v>228602</v>
      </c>
      <c r="Z23" s="77">
        <f t="shared" si="8"/>
        <v>896614</v>
      </c>
      <c r="AA23" s="79">
        <f t="shared" si="8"/>
        <v>96615</v>
      </c>
      <c r="AB23" s="79">
        <f t="shared" si="8"/>
        <v>513108</v>
      </c>
      <c r="AC23" s="79">
        <f t="shared" si="8"/>
        <v>160417</v>
      </c>
      <c r="AD23" s="79">
        <f t="shared" si="8"/>
        <v>792946</v>
      </c>
      <c r="AE23" s="80">
        <f t="shared" si="8"/>
        <v>130401</v>
      </c>
      <c r="AF23" s="80">
        <f t="shared" si="8"/>
        <v>8301</v>
      </c>
      <c r="AG23" s="80">
        <f t="shared" si="8"/>
        <v>2524</v>
      </c>
      <c r="AH23" s="80">
        <f t="shared" si="8"/>
        <v>535</v>
      </c>
      <c r="AI23" s="80">
        <f t="shared" si="8"/>
        <v>141761</v>
      </c>
      <c r="AJ23" s="80">
        <f t="shared" si="8"/>
        <v>158168</v>
      </c>
      <c r="AK23" s="80">
        <f t="shared" si="8"/>
        <v>148616</v>
      </c>
      <c r="AL23" s="80">
        <f t="shared" si="8"/>
        <v>116</v>
      </c>
      <c r="AM23" s="80">
        <f t="shared" si="8"/>
        <v>887</v>
      </c>
      <c r="AN23" s="81">
        <f t="shared" si="8"/>
        <v>9342</v>
      </c>
      <c r="AO23" s="81"/>
      <c r="AP23" s="81">
        <f>SUM(AP5:AP21)</f>
        <v>47320</v>
      </c>
      <c r="AQ23" s="82"/>
      <c r="AR23" s="81">
        <f t="shared" ref="AR23:AW23" si="9">SUM(AR5:AR21)</f>
        <v>10923</v>
      </c>
      <c r="AS23" s="81">
        <f t="shared" si="9"/>
        <v>9571</v>
      </c>
      <c r="AT23" s="81">
        <f t="shared" si="9"/>
        <v>11633</v>
      </c>
      <c r="AU23" s="81">
        <f t="shared" si="9"/>
        <v>50687</v>
      </c>
      <c r="AV23" s="81">
        <f t="shared" si="9"/>
        <v>3486</v>
      </c>
      <c r="AW23" s="81">
        <f t="shared" si="9"/>
        <v>61156</v>
      </c>
      <c r="AX23" s="82"/>
      <c r="AY23" s="82"/>
      <c r="AZ23" s="81">
        <f>SUM(AZ5:AZ21)</f>
        <v>1215</v>
      </c>
      <c r="BA23" s="81">
        <f>SUM(BA5:BA21)</f>
        <v>10321</v>
      </c>
      <c r="BB23" s="81">
        <f>SUM(BB5:BB21)</f>
        <v>30986</v>
      </c>
      <c r="BC23" s="83">
        <f>SUM(BC5:BC21)</f>
        <v>665</v>
      </c>
      <c r="BD23" s="83">
        <f>SUM(BD5:BD21)</f>
        <v>11392</v>
      </c>
      <c r="BE23" s="84"/>
    </row>
    <row r="24" spans="1:57" s="73" customFormat="1" ht="12.75" x14ac:dyDescent="0.2">
      <c r="A24" s="72"/>
      <c r="D24" s="72"/>
      <c r="E24" s="74"/>
      <c r="F24" s="74"/>
      <c r="G24" s="74"/>
      <c r="H24" s="75"/>
      <c r="I24" s="75"/>
      <c r="J24" s="75"/>
      <c r="K24" s="75"/>
      <c r="L24" s="75"/>
      <c r="M24" s="85"/>
      <c r="N24" s="85"/>
      <c r="O24" s="85"/>
      <c r="P24" s="85"/>
      <c r="Q24" s="85"/>
      <c r="R24" s="85"/>
      <c r="S24" s="77"/>
      <c r="T24" s="78"/>
      <c r="U24" s="77"/>
      <c r="V24" s="77"/>
      <c r="W24" s="77"/>
      <c r="X24" s="77"/>
      <c r="Y24" s="77"/>
      <c r="Z24" s="77"/>
      <c r="AA24" s="79"/>
      <c r="AB24" s="79"/>
      <c r="AC24" s="79"/>
      <c r="AD24" s="79"/>
      <c r="AE24" s="80"/>
      <c r="AF24" s="80"/>
      <c r="AG24" s="80"/>
      <c r="AH24" s="80"/>
      <c r="AI24" s="80"/>
      <c r="AJ24" s="80"/>
      <c r="AK24" s="80"/>
      <c r="AL24" s="80"/>
      <c r="AM24" s="80"/>
      <c r="AN24" s="81"/>
      <c r="AO24" s="81"/>
      <c r="AP24" s="81"/>
      <c r="AQ24" s="82"/>
      <c r="AR24" s="81"/>
      <c r="AS24" s="81"/>
      <c r="AT24" s="81"/>
      <c r="AU24" s="81"/>
      <c r="AV24" s="81"/>
      <c r="AW24" s="81"/>
      <c r="AX24" s="82"/>
      <c r="AY24" s="82"/>
      <c r="AZ24" s="81"/>
      <c r="BA24" s="81"/>
      <c r="BB24" s="81"/>
      <c r="BC24" s="83"/>
      <c r="BD24" s="83"/>
      <c r="BE24" s="84"/>
    </row>
    <row r="25" spans="1:57" s="73" customFormat="1" ht="12.75" x14ac:dyDescent="0.2">
      <c r="A25" s="72" t="s">
        <v>371</v>
      </c>
      <c r="D25" s="72"/>
      <c r="E25" s="74">
        <f t="shared" ref="E25:P25" si="10">AVERAGE(E5:E21)</f>
        <v>734</v>
      </c>
      <c r="F25" s="74">
        <f t="shared" si="10"/>
        <v>48.647058823529413</v>
      </c>
      <c r="G25" s="74">
        <f t="shared" si="10"/>
        <v>864.35294117647061</v>
      </c>
      <c r="H25" s="75">
        <f t="shared" si="10"/>
        <v>19.794117647058822</v>
      </c>
      <c r="I25" s="75">
        <f t="shared" si="10"/>
        <v>7.4852941176470589</v>
      </c>
      <c r="J25" s="75">
        <f t="shared" si="10"/>
        <v>27.279411764705884</v>
      </c>
      <c r="K25" s="75">
        <f t="shared" si="10"/>
        <v>3.9411764705882355</v>
      </c>
      <c r="L25" s="75">
        <f t="shared" si="10"/>
        <v>2.2352941176470589</v>
      </c>
      <c r="M25" s="76">
        <f t="shared" si="10"/>
        <v>1758.5625</v>
      </c>
      <c r="N25" s="86">
        <f t="shared" si="10"/>
        <v>1902.5625</v>
      </c>
      <c r="O25" s="86">
        <f t="shared" si="10"/>
        <v>1994.3571428571429</v>
      </c>
      <c r="P25" s="86">
        <f t="shared" si="10"/>
        <v>2007.625</v>
      </c>
      <c r="Q25" s="76"/>
      <c r="R25" s="76"/>
      <c r="S25" s="77">
        <f t="shared" ref="S25:Z25" si="11">AVERAGE(S5:S21)</f>
        <v>37537.529411764706</v>
      </c>
      <c r="T25" s="78">
        <f t="shared" si="11"/>
        <v>48.795029084651325</v>
      </c>
      <c r="U25" s="77">
        <f t="shared" si="11"/>
        <v>472.76470588235293</v>
      </c>
      <c r="V25" s="77">
        <f t="shared" si="11"/>
        <v>1284.5294117647059</v>
      </c>
      <c r="W25" s="77">
        <f t="shared" si="11"/>
        <v>767.64705882352939</v>
      </c>
      <c r="X25" s="77">
        <f t="shared" si="11"/>
        <v>2524.9411764705883</v>
      </c>
      <c r="Y25" s="77">
        <f t="shared" si="11"/>
        <v>13447.176470588236</v>
      </c>
      <c r="Z25" s="77">
        <f t="shared" si="11"/>
        <v>52742</v>
      </c>
      <c r="AA25" s="79">
        <f>AVERAGE(AA5:AA21)</f>
        <v>5683.2352941176468</v>
      </c>
      <c r="AB25" s="79">
        <f t="shared" ref="AB25:AD25" si="12">AVERAGE(AB5:AB21)</f>
        <v>30182.823529411766</v>
      </c>
      <c r="AC25" s="79">
        <f t="shared" si="12"/>
        <v>10026.0625</v>
      </c>
      <c r="AD25" s="79">
        <f t="shared" si="12"/>
        <v>49559.125</v>
      </c>
      <c r="AE25" s="80">
        <f t="shared" ref="AE25:BE25" si="13">AVERAGE(AE5:AE21)</f>
        <v>7670.6470588235297</v>
      </c>
      <c r="AF25" s="80">
        <f t="shared" si="13"/>
        <v>488.29411764705884</v>
      </c>
      <c r="AG25" s="80">
        <f t="shared" si="13"/>
        <v>148.47058823529412</v>
      </c>
      <c r="AH25" s="80">
        <f t="shared" si="13"/>
        <v>31.470588235294116</v>
      </c>
      <c r="AI25" s="80">
        <f t="shared" si="13"/>
        <v>8338.8823529411766</v>
      </c>
      <c r="AJ25" s="80">
        <f t="shared" si="13"/>
        <v>9304</v>
      </c>
      <c r="AK25" s="80">
        <f t="shared" si="13"/>
        <v>8742.1176470588234</v>
      </c>
      <c r="AL25" s="80">
        <f t="shared" si="13"/>
        <v>6.8235294117647056</v>
      </c>
      <c r="AM25" s="80">
        <f t="shared" si="13"/>
        <v>52.176470588235297</v>
      </c>
      <c r="AN25" s="81">
        <f t="shared" si="13"/>
        <v>549.52941176470586</v>
      </c>
      <c r="AO25" s="87">
        <f t="shared" si="13"/>
        <v>0.76502957864302246</v>
      </c>
      <c r="AP25" s="81">
        <f t="shared" si="13"/>
        <v>2783.5294117647059</v>
      </c>
      <c r="AQ25" s="87">
        <f t="shared" si="13"/>
        <v>3.4933361421835469</v>
      </c>
      <c r="AR25" s="81">
        <f t="shared" si="13"/>
        <v>728.2</v>
      </c>
      <c r="AS25" s="81">
        <f t="shared" si="13"/>
        <v>638.06666666666672</v>
      </c>
      <c r="AT25" s="81">
        <f t="shared" si="13"/>
        <v>894.84615384615381</v>
      </c>
      <c r="AU25" s="81">
        <f t="shared" si="13"/>
        <v>2981.5882352941176</v>
      </c>
      <c r="AV25" s="81">
        <f t="shared" si="13"/>
        <v>205.05882352941177</v>
      </c>
      <c r="AW25" s="81">
        <f t="shared" si="13"/>
        <v>3597.4117647058824</v>
      </c>
      <c r="AX25" s="82">
        <f t="shared" si="13"/>
        <v>4.5989081421152278</v>
      </c>
      <c r="AY25" s="82">
        <f t="shared" si="13"/>
        <v>2.3218898356809694</v>
      </c>
      <c r="AZ25" s="81">
        <f t="shared" si="13"/>
        <v>81</v>
      </c>
      <c r="BA25" s="81">
        <f t="shared" si="13"/>
        <v>793.92307692307691</v>
      </c>
      <c r="BB25" s="81">
        <f t="shared" si="13"/>
        <v>2213.2857142857142</v>
      </c>
      <c r="BC25" s="83">
        <f t="shared" si="13"/>
        <v>39.117647058823529</v>
      </c>
      <c r="BD25" s="83">
        <f t="shared" si="13"/>
        <v>670.11764705882354</v>
      </c>
      <c r="BE25" s="84">
        <f t="shared" si="13"/>
        <v>0.86804574894162434</v>
      </c>
    </row>
    <row r="26" spans="1:57" s="88" customFormat="1" ht="12.75" x14ac:dyDescent="0.2">
      <c r="A26" s="72" t="s">
        <v>347</v>
      </c>
      <c r="B26" s="73"/>
      <c r="C26" s="73"/>
      <c r="D26" s="72"/>
      <c r="E26" s="74">
        <f t="shared" ref="E26:P26" si="14">MEDIAN(E5:E21)</f>
        <v>789</v>
      </c>
      <c r="F26" s="74">
        <f t="shared" si="14"/>
        <v>52</v>
      </c>
      <c r="G26" s="74">
        <f t="shared" si="14"/>
        <v>861</v>
      </c>
      <c r="H26" s="75">
        <f t="shared" si="14"/>
        <v>16.5</v>
      </c>
      <c r="I26" s="75">
        <f t="shared" si="14"/>
        <v>0</v>
      </c>
      <c r="J26" s="75">
        <f t="shared" si="14"/>
        <v>20</v>
      </c>
      <c r="K26" s="75">
        <f t="shared" si="14"/>
        <v>2</v>
      </c>
      <c r="L26" s="75">
        <f t="shared" si="14"/>
        <v>2</v>
      </c>
      <c r="M26" s="76">
        <f t="shared" si="14"/>
        <v>980</v>
      </c>
      <c r="N26" s="86">
        <f t="shared" si="14"/>
        <v>1902</v>
      </c>
      <c r="O26" s="86">
        <f t="shared" si="14"/>
        <v>2002</v>
      </c>
      <c r="P26" s="86">
        <f t="shared" si="14"/>
        <v>2017.5</v>
      </c>
      <c r="Q26" s="76"/>
      <c r="R26" s="76"/>
      <c r="S26" s="77">
        <f t="shared" ref="S26:BE26" si="15">MEDIAN(S5:S21)</f>
        <v>22034</v>
      </c>
      <c r="T26" s="78">
        <f t="shared" si="15"/>
        <v>32.581453634085214</v>
      </c>
      <c r="U26" s="77">
        <f t="shared" si="15"/>
        <v>200</v>
      </c>
      <c r="V26" s="77">
        <f t="shared" si="15"/>
        <v>500</v>
      </c>
      <c r="W26" s="77">
        <f t="shared" si="15"/>
        <v>0</v>
      </c>
      <c r="X26" s="77">
        <f t="shared" si="15"/>
        <v>2300</v>
      </c>
      <c r="Y26" s="77">
        <f t="shared" si="15"/>
        <v>5925</v>
      </c>
      <c r="Z26" s="77">
        <f t="shared" si="15"/>
        <v>31593</v>
      </c>
      <c r="AA26" s="79">
        <f t="shared" si="15"/>
        <v>3607</v>
      </c>
      <c r="AB26" s="79">
        <f t="shared" si="15"/>
        <v>20793</v>
      </c>
      <c r="AC26" s="79">
        <f t="shared" si="15"/>
        <v>4466</v>
      </c>
      <c r="AD26" s="79">
        <f t="shared" si="15"/>
        <v>30807.5</v>
      </c>
      <c r="AE26" s="80">
        <f t="shared" si="15"/>
        <v>6574</v>
      </c>
      <c r="AF26" s="80">
        <f t="shared" si="15"/>
        <v>374</v>
      </c>
      <c r="AG26" s="80">
        <f t="shared" si="15"/>
        <v>100</v>
      </c>
      <c r="AH26" s="80">
        <f t="shared" si="15"/>
        <v>20</v>
      </c>
      <c r="AI26" s="80">
        <f t="shared" si="15"/>
        <v>7413</v>
      </c>
      <c r="AJ26" s="80">
        <f t="shared" si="15"/>
        <v>13158</v>
      </c>
      <c r="AK26" s="80">
        <f t="shared" si="15"/>
        <v>10670</v>
      </c>
      <c r="AL26" s="80">
        <f t="shared" si="15"/>
        <v>3</v>
      </c>
      <c r="AM26" s="80">
        <f t="shared" si="15"/>
        <v>52</v>
      </c>
      <c r="AN26" s="81">
        <f t="shared" si="15"/>
        <v>476</v>
      </c>
      <c r="AO26" s="87">
        <f t="shared" si="15"/>
        <v>0.69781021897810214</v>
      </c>
      <c r="AP26" s="81">
        <f t="shared" si="15"/>
        <v>1014</v>
      </c>
      <c r="AQ26" s="87">
        <f t="shared" si="15"/>
        <v>1.6861768368617684</v>
      </c>
      <c r="AR26" s="81">
        <f t="shared" si="15"/>
        <v>62</v>
      </c>
      <c r="AS26" s="81">
        <f t="shared" si="15"/>
        <v>443</v>
      </c>
      <c r="AT26" s="81">
        <f t="shared" si="15"/>
        <v>849</v>
      </c>
      <c r="AU26" s="81">
        <f t="shared" si="15"/>
        <v>1728</v>
      </c>
      <c r="AV26" s="81">
        <f t="shared" si="15"/>
        <v>10</v>
      </c>
      <c r="AW26" s="81">
        <f t="shared" si="15"/>
        <v>2132</v>
      </c>
      <c r="AX26" s="82">
        <f t="shared" si="15"/>
        <v>2.7640918580375784</v>
      </c>
      <c r="AY26" s="82">
        <f t="shared" si="15"/>
        <v>1.9192872117400419</v>
      </c>
      <c r="AZ26" s="81">
        <f t="shared" si="15"/>
        <v>26</v>
      </c>
      <c r="BA26" s="81">
        <f t="shared" si="15"/>
        <v>200</v>
      </c>
      <c r="BB26" s="81">
        <f t="shared" si="15"/>
        <v>779</v>
      </c>
      <c r="BC26" s="83">
        <f t="shared" si="15"/>
        <v>20</v>
      </c>
      <c r="BD26" s="83">
        <f t="shared" si="15"/>
        <v>221</v>
      </c>
      <c r="BE26" s="84">
        <f t="shared" si="15"/>
        <v>0.25241675617615467</v>
      </c>
    </row>
    <row r="28" spans="1:57" s="73" customFormat="1" ht="12.75" x14ac:dyDescent="0.2">
      <c r="A28" s="72"/>
      <c r="D28" s="72"/>
      <c r="E28" s="89"/>
      <c r="F28" s="90"/>
      <c r="G28" s="90"/>
      <c r="H28" s="75"/>
      <c r="I28" s="75"/>
      <c r="J28" s="75"/>
      <c r="K28" s="75"/>
      <c r="L28" s="75"/>
      <c r="M28" s="85"/>
      <c r="N28" s="85"/>
      <c r="O28" s="85"/>
      <c r="P28" s="85"/>
      <c r="Q28" s="85" t="str">
        <f>"Poor = " &amp; COUNTIF(Q5:Q21, "Poor")</f>
        <v>Poor = 3</v>
      </c>
      <c r="R28" s="85" t="str">
        <f>"Poor = " &amp; COUNTIF(R5:R21, "Poor")</f>
        <v>Poor = 2</v>
      </c>
      <c r="S28" s="77"/>
      <c r="T28" s="78"/>
      <c r="U28" s="77"/>
      <c r="V28" s="77"/>
      <c r="W28" s="91"/>
      <c r="X28" s="91"/>
      <c r="Y28" s="77"/>
      <c r="Z28" s="77"/>
      <c r="AA28" s="79"/>
      <c r="AB28" s="79"/>
      <c r="AC28" s="92"/>
      <c r="AD28" s="79"/>
      <c r="AE28" s="93"/>
      <c r="AF28" s="93"/>
      <c r="AG28" s="93"/>
      <c r="AH28" s="93"/>
      <c r="AI28" s="80"/>
      <c r="AJ28" s="80"/>
      <c r="AK28" s="80"/>
      <c r="AL28" s="93"/>
      <c r="AM28" s="93"/>
      <c r="AN28" s="94"/>
      <c r="AO28" s="82"/>
      <c r="AP28" s="95"/>
      <c r="AQ28" s="96"/>
      <c r="AR28" s="97"/>
      <c r="AS28" s="94"/>
      <c r="AT28" s="94"/>
      <c r="AU28" s="94"/>
      <c r="AV28" s="94"/>
      <c r="AW28" s="94"/>
      <c r="AX28" s="82"/>
      <c r="AY28" s="82"/>
      <c r="AZ28" s="97"/>
      <c r="BA28" s="97"/>
      <c r="BB28" s="97"/>
      <c r="BC28" s="98"/>
      <c r="BD28" s="83"/>
      <c r="BE28" s="84"/>
    </row>
    <row r="29" spans="1:57" s="73" customFormat="1" ht="12.75" x14ac:dyDescent="0.2">
      <c r="A29" s="72"/>
      <c r="D29" s="72"/>
      <c r="E29" s="89"/>
      <c r="F29" s="90"/>
      <c r="G29" s="90"/>
      <c r="H29" s="75"/>
      <c r="I29" s="75"/>
      <c r="J29" s="75"/>
      <c r="K29" s="75"/>
      <c r="L29" s="75"/>
      <c r="M29" s="85"/>
      <c r="N29" s="85"/>
      <c r="O29" s="85"/>
      <c r="P29" s="85"/>
      <c r="Q29" s="85" t="str">
        <f>"Fair = " &amp; COUNTIF(Q5:Q21, "Fair")</f>
        <v>Fair = 6</v>
      </c>
      <c r="R29" s="85" t="str">
        <f>"Fair = " &amp; COUNTIF(R5:R21, "Fair")</f>
        <v>Fair = 4</v>
      </c>
      <c r="S29" s="77"/>
      <c r="T29" s="78"/>
      <c r="U29" s="77"/>
      <c r="V29" s="77"/>
      <c r="W29" s="91"/>
      <c r="X29" s="91"/>
      <c r="Y29" s="77"/>
      <c r="Z29" s="77"/>
      <c r="AA29" s="79"/>
      <c r="AB29" s="79"/>
      <c r="AC29" s="92"/>
      <c r="AD29" s="79"/>
      <c r="AE29" s="93"/>
      <c r="AF29" s="93"/>
      <c r="AG29" s="93"/>
      <c r="AH29" s="93"/>
      <c r="AI29" s="80"/>
      <c r="AJ29" s="80"/>
      <c r="AK29" s="80"/>
      <c r="AL29" s="93"/>
      <c r="AM29" s="93"/>
      <c r="AN29" s="94"/>
      <c r="AO29" s="82"/>
      <c r="AP29" s="95"/>
      <c r="AQ29" s="96"/>
      <c r="AR29" s="97"/>
      <c r="AS29" s="94"/>
      <c r="AT29" s="94"/>
      <c r="AU29" s="94"/>
      <c r="AV29" s="94"/>
      <c r="AW29" s="94"/>
      <c r="AX29" s="82"/>
      <c r="AY29" s="82"/>
      <c r="AZ29" s="97"/>
      <c r="BA29" s="97"/>
      <c r="BB29" s="97"/>
      <c r="BC29" s="98"/>
      <c r="BD29" s="83"/>
      <c r="BE29" s="84"/>
    </row>
    <row r="30" spans="1:57" s="73" customFormat="1" ht="12.75" x14ac:dyDescent="0.2">
      <c r="A30" s="72"/>
      <c r="D30" s="72"/>
      <c r="E30" s="89"/>
      <c r="F30" s="90"/>
      <c r="G30" s="90"/>
      <c r="H30" s="75"/>
      <c r="I30" s="75"/>
      <c r="J30" s="75"/>
      <c r="K30" s="75"/>
      <c r="L30" s="75"/>
      <c r="M30" s="85"/>
      <c r="N30" s="85"/>
      <c r="O30" s="85"/>
      <c r="P30" s="85"/>
      <c r="Q30" s="85" t="str">
        <f>"Average = " &amp; COUNTIF(Q5:Q21, "Average")</f>
        <v>Average = 4</v>
      </c>
      <c r="R30" s="85" t="str">
        <f>"Average = " &amp; COUNTIF(R5:R21, "Average")</f>
        <v>Average = 6</v>
      </c>
      <c r="S30" s="77"/>
      <c r="T30" s="78"/>
      <c r="U30" s="77"/>
      <c r="V30" s="77"/>
      <c r="W30" s="91"/>
      <c r="X30" s="91"/>
      <c r="Y30" s="77"/>
      <c r="Z30" s="77"/>
      <c r="AA30" s="79"/>
      <c r="AB30" s="79"/>
      <c r="AC30" s="92"/>
      <c r="AD30" s="79"/>
      <c r="AE30" s="93"/>
      <c r="AF30" s="93"/>
      <c r="AG30" s="93"/>
      <c r="AH30" s="93"/>
      <c r="AI30" s="80"/>
      <c r="AJ30" s="80"/>
      <c r="AK30" s="80"/>
      <c r="AL30" s="93"/>
      <c r="AM30" s="93"/>
      <c r="AN30" s="94"/>
      <c r="AO30" s="82"/>
      <c r="AP30" s="95"/>
      <c r="AQ30" s="96"/>
      <c r="AR30" s="97"/>
      <c r="AS30" s="94"/>
      <c r="AT30" s="94"/>
      <c r="AU30" s="94"/>
      <c r="AV30" s="94"/>
      <c r="AW30" s="94"/>
      <c r="AX30" s="82"/>
      <c r="AY30" s="82"/>
      <c r="AZ30" s="97"/>
      <c r="BA30" s="97"/>
      <c r="BB30" s="97"/>
      <c r="BC30" s="98"/>
      <c r="BD30" s="83"/>
      <c r="BE30" s="84"/>
    </row>
    <row r="31" spans="1:57" s="73" customFormat="1" ht="12.75" x14ac:dyDescent="0.2">
      <c r="A31" s="72"/>
      <c r="D31" s="72"/>
      <c r="E31" s="89"/>
      <c r="F31" s="90"/>
      <c r="G31" s="90"/>
      <c r="H31" s="75"/>
      <c r="I31" s="75"/>
      <c r="J31" s="75"/>
      <c r="K31" s="75"/>
      <c r="L31" s="75"/>
      <c r="M31" s="85"/>
      <c r="N31" s="85"/>
      <c r="O31" s="85"/>
      <c r="P31" s="85"/>
      <c r="Q31" s="85" t="str">
        <f>"Good = " &amp; COUNTIF(Q5:Q21, "Good")</f>
        <v>Good = 4</v>
      </c>
      <c r="R31" s="85" t="str">
        <f>"Good = " &amp; COUNTIF(R5:R21, "Good")</f>
        <v>Good = 4</v>
      </c>
      <c r="S31" s="77"/>
      <c r="T31" s="78"/>
      <c r="U31" s="77"/>
      <c r="V31" s="77"/>
      <c r="W31" s="91"/>
      <c r="X31" s="91"/>
      <c r="Y31" s="77"/>
      <c r="Z31" s="77"/>
      <c r="AA31" s="79"/>
      <c r="AB31" s="79"/>
      <c r="AC31" s="92"/>
      <c r="AD31" s="79"/>
      <c r="AE31" s="93"/>
      <c r="AF31" s="93"/>
      <c r="AG31" s="93"/>
      <c r="AH31" s="93"/>
      <c r="AI31" s="80"/>
      <c r="AJ31" s="80"/>
      <c r="AK31" s="80"/>
      <c r="AL31" s="93"/>
      <c r="AM31" s="93"/>
      <c r="AN31" s="94"/>
      <c r="AO31" s="82"/>
      <c r="AP31" s="95"/>
      <c r="AQ31" s="96"/>
      <c r="AR31" s="97"/>
      <c r="AS31" s="94"/>
      <c r="AT31" s="94"/>
      <c r="AU31" s="94"/>
      <c r="AV31" s="94"/>
      <c r="AW31" s="94"/>
      <c r="AX31" s="82"/>
      <c r="AY31" s="82"/>
      <c r="AZ31" s="97"/>
      <c r="BA31" s="97"/>
      <c r="BB31" s="97"/>
      <c r="BC31" s="98"/>
      <c r="BD31" s="83"/>
      <c r="BE31" s="84"/>
    </row>
    <row r="32" spans="1:57" s="73" customFormat="1" ht="12.75" x14ac:dyDescent="0.2">
      <c r="A32" s="72"/>
      <c r="D32" s="72"/>
      <c r="E32" s="89"/>
      <c r="F32" s="90"/>
      <c r="G32" s="90"/>
      <c r="H32" s="75"/>
      <c r="I32" s="75"/>
      <c r="J32" s="75"/>
      <c r="K32" s="75"/>
      <c r="L32" s="75"/>
      <c r="M32" s="85"/>
      <c r="N32" s="85"/>
      <c r="O32" s="85"/>
      <c r="P32" s="85"/>
      <c r="Q32" s="85" t="str">
        <f>"Excellent = " &amp; COUNTIF(Q5:Q21, "Excellent")</f>
        <v>Excellent = 0</v>
      </c>
      <c r="R32" s="85" t="str">
        <f>"Excellent = " &amp; COUNTIF(R5:R21, "Excellent")</f>
        <v>Excellent = 1</v>
      </c>
      <c r="S32" s="77"/>
      <c r="T32" s="78"/>
      <c r="U32" s="77"/>
      <c r="V32" s="77"/>
      <c r="W32" s="91"/>
      <c r="X32" s="91"/>
      <c r="Y32" s="77"/>
      <c r="Z32" s="77"/>
      <c r="AA32" s="79"/>
      <c r="AB32" s="79"/>
      <c r="AC32" s="92"/>
      <c r="AD32" s="79"/>
      <c r="AE32" s="93"/>
      <c r="AF32" s="93"/>
      <c r="AG32" s="93"/>
      <c r="AH32" s="93"/>
      <c r="AI32" s="80"/>
      <c r="AJ32" s="80"/>
      <c r="AK32" s="80"/>
      <c r="AL32" s="93"/>
      <c r="AM32" s="93"/>
      <c r="AN32" s="94"/>
      <c r="AO32" s="82"/>
      <c r="AP32" s="95"/>
      <c r="AQ32" s="96"/>
      <c r="AR32" s="97"/>
      <c r="AS32" s="94"/>
      <c r="AT32" s="94"/>
      <c r="AU32" s="94"/>
      <c r="AV32" s="94"/>
      <c r="AW32" s="94"/>
      <c r="AX32" s="82"/>
      <c r="AY32" s="82"/>
      <c r="AZ32" s="97"/>
      <c r="BA32" s="97"/>
      <c r="BB32" s="97"/>
      <c r="BC32" s="98"/>
      <c r="BD32" s="83"/>
      <c r="BE32" s="84"/>
    </row>
  </sheetData>
  <autoFilter ref="A4:BE4" xr:uid="{00000000-0001-0000-0000-000000000000}">
    <sortState xmlns:xlrd2="http://schemas.microsoft.com/office/spreadsheetml/2017/richdata2" ref="A5:BE21">
      <sortCondition ref="A4"/>
    </sortState>
  </autoFilter>
  <mergeCells count="8">
    <mergeCell ref="AN3:BB3"/>
    <mergeCell ref="BC3:BE3"/>
    <mergeCell ref="E3:G3"/>
    <mergeCell ref="H3:L3"/>
    <mergeCell ref="M3:R3"/>
    <mergeCell ref="S3:Z3"/>
    <mergeCell ref="AA3:AD3"/>
    <mergeCell ref="AE3:AM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17066-4587-4C81-9CD3-38A0298D393C}">
  <sheetPr>
    <tabColor theme="9" tint="-0.249977111117893"/>
  </sheetPr>
  <dimension ref="A1:BE84"/>
  <sheetViews>
    <sheetView workbookViewId="0">
      <pane xSplit="1" ySplit="4" topLeftCell="B5" activePane="bottomRight" state="frozen"/>
      <selection activeCell="B44" sqref="B44"/>
      <selection pane="topRight" activeCell="B44" sqref="B44"/>
      <selection pane="bottomLeft" activeCell="B44" sqref="B44"/>
      <selection pane="bottomRight" activeCell="B44" sqref="B44"/>
    </sheetView>
  </sheetViews>
  <sheetFormatPr defaultColWidth="9.140625" defaultRowHeight="15" x14ac:dyDescent="0.25"/>
  <cols>
    <col min="1" max="1" width="27.7109375" style="2" customWidth="1"/>
    <col min="2" max="2" width="21.85546875" style="12" customWidth="1"/>
    <col min="3" max="3" width="13.7109375" style="12" customWidth="1"/>
    <col min="4" max="4" width="27.7109375" style="2" customWidth="1"/>
    <col min="5" max="5" width="13.5703125" style="99" customWidth="1"/>
    <col min="6" max="6" width="11.28515625" style="100" customWidth="1"/>
    <col min="7" max="7" width="10.7109375" style="100" customWidth="1"/>
    <col min="8" max="8" width="10" style="101" customWidth="1"/>
    <col min="9" max="9" width="8.42578125" style="101" bestFit="1" customWidth="1"/>
    <col min="10" max="10" width="9.42578125" style="101" customWidth="1"/>
    <col min="11" max="11" width="11.140625" style="101" customWidth="1"/>
    <col min="12" max="12" width="9.28515625" style="101" customWidth="1"/>
    <col min="13" max="13" width="11.42578125" style="102" customWidth="1"/>
    <col min="14" max="14" width="10.5703125" style="102" bestFit="1" customWidth="1"/>
    <col min="15" max="15" width="13.5703125" style="102" bestFit="1" customWidth="1"/>
    <col min="16" max="16" width="10.42578125" style="102" customWidth="1"/>
    <col min="17" max="17" width="15.28515625" style="102" bestFit="1" customWidth="1"/>
    <col min="18" max="18" width="15.7109375" style="102" bestFit="1" customWidth="1"/>
    <col min="19" max="19" width="10.85546875" style="103" bestFit="1" customWidth="1"/>
    <col min="20" max="20" width="13.5703125" style="104" customWidth="1"/>
    <col min="21" max="21" width="8.85546875" style="103" customWidth="1"/>
    <col min="22" max="22" width="10" style="103" bestFit="1" customWidth="1"/>
    <col min="23" max="23" width="9" style="105" customWidth="1"/>
    <col min="24" max="24" width="9.85546875" style="105" customWidth="1"/>
    <col min="25" max="25" width="11.85546875" style="103" customWidth="1"/>
    <col min="26" max="26" width="11.5703125" style="103" customWidth="1"/>
    <col min="27" max="27" width="11.7109375" style="106" bestFit="1" customWidth="1"/>
    <col min="28" max="28" width="11.5703125" style="106" bestFit="1" customWidth="1"/>
    <col min="29" max="29" width="15" style="107" customWidth="1"/>
    <col min="30" max="30" width="12.5703125" style="106" customWidth="1"/>
    <col min="31" max="31" width="12.28515625" style="108" customWidth="1"/>
    <col min="32" max="32" width="11.85546875" style="108" customWidth="1"/>
    <col min="33" max="33" width="11.7109375" style="108" customWidth="1"/>
    <col min="34" max="34" width="11.5703125" style="108" customWidth="1"/>
    <col min="35" max="35" width="9.42578125" style="109" customWidth="1"/>
    <col min="36" max="36" width="10.28515625" style="109" customWidth="1"/>
    <col min="37" max="37" width="11" style="109" customWidth="1"/>
    <col min="38" max="38" width="12.28515625" style="108" customWidth="1"/>
    <col min="39" max="39" width="12.5703125" style="108" customWidth="1"/>
    <col min="40" max="40" width="12.7109375" style="110" customWidth="1"/>
    <col min="41" max="41" width="12.7109375" style="111" customWidth="1"/>
    <col min="42" max="42" width="8.85546875" style="112" customWidth="1"/>
    <col min="43" max="43" width="13.5703125" style="113" customWidth="1"/>
    <col min="44" max="44" width="12.140625" style="114" customWidth="1"/>
    <col min="45" max="45" width="11.140625" style="110" customWidth="1"/>
    <col min="46" max="46" width="11.42578125" style="110" customWidth="1"/>
    <col min="47" max="47" width="9.42578125" style="110" customWidth="1"/>
    <col min="48" max="48" width="10.140625" style="110" customWidth="1"/>
    <col min="49" max="49" width="8.7109375" style="110" customWidth="1"/>
    <col min="50" max="51" width="12.85546875" style="111" customWidth="1"/>
    <col min="52" max="53" width="11.28515625" style="114" customWidth="1"/>
    <col min="54" max="54" width="9.140625" style="114" customWidth="1"/>
    <col min="55" max="55" width="11.5703125" style="115" bestFit="1" customWidth="1"/>
    <col min="56" max="56" width="11.28515625" style="116" bestFit="1" customWidth="1"/>
    <col min="57" max="57" width="14.28515625" style="117" customWidth="1"/>
    <col min="58" max="16384" width="9.140625" style="12"/>
  </cols>
  <sheetData>
    <row r="1" spans="1:57" ht="23.25" x14ac:dyDescent="0.35">
      <c r="A1" s="1" t="s">
        <v>354</v>
      </c>
      <c r="B1" s="2"/>
      <c r="C1" s="3"/>
      <c r="E1" s="4"/>
      <c r="F1" s="5"/>
      <c r="G1" s="5"/>
      <c r="H1" s="6"/>
      <c r="I1" s="6"/>
      <c r="J1" s="6"/>
      <c r="K1" s="6"/>
      <c r="L1" s="6"/>
      <c r="M1" s="5"/>
      <c r="N1" s="5"/>
      <c r="O1" s="5"/>
      <c r="P1" s="5"/>
      <c r="Q1" s="5"/>
      <c r="R1" s="5"/>
      <c r="S1" s="7"/>
      <c r="T1" s="8"/>
      <c r="U1" s="7"/>
      <c r="V1" s="7"/>
      <c r="W1" s="5"/>
      <c r="X1" s="5"/>
      <c r="Y1" s="7"/>
      <c r="Z1" s="7"/>
      <c r="AA1" s="7"/>
      <c r="AB1" s="7"/>
      <c r="AC1" s="5"/>
      <c r="AD1" s="7"/>
      <c r="AE1" s="5"/>
      <c r="AF1" s="5"/>
      <c r="AG1" s="5"/>
      <c r="AH1" s="5"/>
      <c r="AI1" s="6"/>
      <c r="AJ1" s="6"/>
      <c r="AK1" s="6"/>
      <c r="AL1" s="5"/>
      <c r="AM1" s="5"/>
      <c r="AN1" s="5"/>
      <c r="AO1" s="9"/>
      <c r="AP1" s="4"/>
      <c r="AQ1" s="10"/>
      <c r="AR1" s="11"/>
      <c r="AS1" s="5"/>
      <c r="AT1" s="5"/>
      <c r="AU1" s="5"/>
      <c r="AV1" s="5"/>
      <c r="AW1" s="5"/>
      <c r="AX1" s="9"/>
      <c r="AY1" s="9"/>
      <c r="AZ1" s="11"/>
      <c r="BA1" s="11"/>
      <c r="BB1" s="11"/>
      <c r="BC1" s="5"/>
      <c r="BD1" s="6"/>
      <c r="BE1" s="9"/>
    </row>
    <row r="2" spans="1:57" x14ac:dyDescent="0.25">
      <c r="A2" s="13" t="s">
        <v>376</v>
      </c>
      <c r="B2" s="13"/>
      <c r="C2" s="13"/>
      <c r="E2" s="4"/>
      <c r="F2" s="5"/>
      <c r="G2" s="5"/>
      <c r="H2" s="6"/>
      <c r="I2" s="6"/>
      <c r="J2" s="6"/>
      <c r="K2" s="6"/>
      <c r="L2" s="6"/>
      <c r="M2" s="5"/>
      <c r="N2" s="5"/>
      <c r="O2" s="5"/>
      <c r="P2" s="5"/>
      <c r="Q2" s="5"/>
      <c r="R2" s="5"/>
      <c r="S2" s="7"/>
      <c r="T2" s="8"/>
      <c r="U2" s="7"/>
      <c r="V2" s="7"/>
      <c r="W2" s="5"/>
      <c r="X2" s="5"/>
      <c r="Y2" s="7"/>
      <c r="Z2" s="7"/>
      <c r="AA2" s="7"/>
      <c r="AB2" s="7"/>
      <c r="AC2" s="5"/>
      <c r="AD2" s="7"/>
      <c r="AE2" s="5"/>
      <c r="AF2" s="5"/>
      <c r="AG2" s="5"/>
      <c r="AH2" s="5"/>
      <c r="AI2" s="6"/>
      <c r="AJ2" s="6"/>
      <c r="AK2" s="6"/>
      <c r="AL2" s="5"/>
      <c r="AM2" s="5"/>
      <c r="AN2" s="5"/>
      <c r="AO2" s="9"/>
      <c r="AP2" s="4"/>
      <c r="AQ2" s="10"/>
      <c r="AR2" s="11"/>
      <c r="AS2" s="5"/>
      <c r="AT2" s="5"/>
      <c r="AU2" s="5"/>
      <c r="AV2" s="5"/>
      <c r="AW2" s="5"/>
      <c r="AX2" s="9"/>
      <c r="AY2" s="9"/>
      <c r="AZ2" s="11"/>
      <c r="BA2" s="11"/>
      <c r="BB2" s="11"/>
      <c r="BC2" s="5"/>
      <c r="BD2" s="6"/>
      <c r="BE2" s="9"/>
    </row>
    <row r="3" spans="1:57" x14ac:dyDescent="0.25">
      <c r="A3" s="14"/>
      <c r="B3" s="15"/>
      <c r="C3" s="15"/>
      <c r="D3" s="16"/>
      <c r="E3" s="123" t="s">
        <v>344</v>
      </c>
      <c r="F3" s="124"/>
      <c r="G3" s="124"/>
      <c r="H3" s="125"/>
      <c r="I3" s="125"/>
      <c r="J3" s="125"/>
      <c r="K3" s="125"/>
      <c r="L3" s="125"/>
      <c r="M3" s="126" t="s">
        <v>345</v>
      </c>
      <c r="N3" s="126"/>
      <c r="O3" s="126"/>
      <c r="P3" s="126"/>
      <c r="Q3" s="126"/>
      <c r="R3" s="126"/>
      <c r="S3" s="127" t="s">
        <v>346</v>
      </c>
      <c r="T3" s="127"/>
      <c r="U3" s="127"/>
      <c r="V3" s="127"/>
      <c r="W3" s="127"/>
      <c r="X3" s="127"/>
      <c r="Y3" s="127"/>
      <c r="Z3" s="127"/>
      <c r="AA3" s="128"/>
      <c r="AB3" s="128"/>
      <c r="AC3" s="128"/>
      <c r="AD3" s="128"/>
      <c r="AE3" s="120"/>
      <c r="AF3" s="120"/>
      <c r="AG3" s="120"/>
      <c r="AH3" s="120"/>
      <c r="AI3" s="120"/>
      <c r="AJ3" s="120"/>
      <c r="AK3" s="120"/>
      <c r="AL3" s="120"/>
      <c r="AM3" s="120"/>
      <c r="AN3" s="121"/>
      <c r="AO3" s="121"/>
      <c r="AP3" s="121"/>
      <c r="AQ3" s="121"/>
      <c r="AR3" s="121"/>
      <c r="AS3" s="121"/>
      <c r="AT3" s="121"/>
      <c r="AU3" s="121"/>
      <c r="AV3" s="121"/>
      <c r="AW3" s="121"/>
      <c r="AX3" s="121"/>
      <c r="AY3" s="121"/>
      <c r="AZ3" s="121"/>
      <c r="BA3" s="121"/>
      <c r="BB3" s="121"/>
      <c r="BC3" s="122"/>
      <c r="BD3" s="122"/>
      <c r="BE3" s="122"/>
    </row>
    <row r="4" spans="1:57" s="37" customFormat="1" ht="60" customHeight="1" x14ac:dyDescent="0.25">
      <c r="A4" s="17" t="s">
        <v>14</v>
      </c>
      <c r="B4" s="17" t="s">
        <v>2</v>
      </c>
      <c r="C4" s="17" t="s">
        <v>0</v>
      </c>
      <c r="D4" s="17" t="s">
        <v>1</v>
      </c>
      <c r="E4" s="18" t="s">
        <v>317</v>
      </c>
      <c r="F4" s="19" t="s">
        <v>318</v>
      </c>
      <c r="G4" s="19" t="s">
        <v>319</v>
      </c>
      <c r="H4" s="20" t="s">
        <v>340</v>
      </c>
      <c r="I4" s="20" t="s">
        <v>341</v>
      </c>
      <c r="J4" s="20" t="s">
        <v>342</v>
      </c>
      <c r="K4" s="20" t="s">
        <v>343</v>
      </c>
      <c r="L4" s="20" t="s">
        <v>372</v>
      </c>
      <c r="M4" s="21" t="s">
        <v>320</v>
      </c>
      <c r="N4" s="21" t="s">
        <v>373</v>
      </c>
      <c r="O4" s="21" t="s">
        <v>355</v>
      </c>
      <c r="P4" s="21" t="s">
        <v>356</v>
      </c>
      <c r="Q4" s="21" t="s">
        <v>357</v>
      </c>
      <c r="R4" s="21" t="s">
        <v>358</v>
      </c>
      <c r="S4" s="22" t="s">
        <v>321</v>
      </c>
      <c r="T4" s="23" t="s">
        <v>349</v>
      </c>
      <c r="U4" s="22" t="s">
        <v>322</v>
      </c>
      <c r="V4" s="22" t="s">
        <v>323</v>
      </c>
      <c r="W4" s="24" t="s">
        <v>324</v>
      </c>
      <c r="X4" s="24" t="s">
        <v>377</v>
      </c>
      <c r="Y4" s="22" t="s">
        <v>325</v>
      </c>
      <c r="Z4" s="22" t="s">
        <v>326</v>
      </c>
      <c r="AA4" s="25" t="s">
        <v>368</v>
      </c>
      <c r="AB4" s="25" t="s">
        <v>327</v>
      </c>
      <c r="AC4" s="26" t="s">
        <v>359</v>
      </c>
      <c r="AD4" s="25" t="s">
        <v>328</v>
      </c>
      <c r="AE4" s="27" t="s">
        <v>369</v>
      </c>
      <c r="AF4" s="27" t="s">
        <v>370</v>
      </c>
      <c r="AG4" s="27" t="s">
        <v>329</v>
      </c>
      <c r="AH4" s="27" t="s">
        <v>348</v>
      </c>
      <c r="AI4" s="28" t="s">
        <v>330</v>
      </c>
      <c r="AJ4" s="29" t="s">
        <v>331</v>
      </c>
      <c r="AK4" s="28" t="s">
        <v>360</v>
      </c>
      <c r="AL4" s="27" t="s">
        <v>361</v>
      </c>
      <c r="AM4" s="27" t="s">
        <v>332</v>
      </c>
      <c r="AN4" s="30" t="s">
        <v>335</v>
      </c>
      <c r="AO4" s="31" t="s">
        <v>350</v>
      </c>
      <c r="AP4" s="30" t="s">
        <v>333</v>
      </c>
      <c r="AQ4" s="31" t="s">
        <v>351</v>
      </c>
      <c r="AR4" s="32" t="s">
        <v>334</v>
      </c>
      <c r="AS4" s="30" t="s">
        <v>362</v>
      </c>
      <c r="AT4" s="30" t="s">
        <v>363</v>
      </c>
      <c r="AU4" s="30" t="s">
        <v>364</v>
      </c>
      <c r="AV4" s="30" t="s">
        <v>374</v>
      </c>
      <c r="AW4" s="30" t="s">
        <v>365</v>
      </c>
      <c r="AX4" s="31" t="s">
        <v>352</v>
      </c>
      <c r="AY4" s="31" t="s">
        <v>353</v>
      </c>
      <c r="AZ4" s="32" t="s">
        <v>375</v>
      </c>
      <c r="BA4" s="32" t="s">
        <v>336</v>
      </c>
      <c r="BB4" s="33" t="s">
        <v>337</v>
      </c>
      <c r="BC4" s="34" t="s">
        <v>339</v>
      </c>
      <c r="BD4" s="35" t="s">
        <v>366</v>
      </c>
      <c r="BE4" s="36" t="s">
        <v>367</v>
      </c>
    </row>
    <row r="5" spans="1:57" s="38" customFormat="1" ht="12.75" x14ac:dyDescent="0.2">
      <c r="A5" s="3" t="s">
        <v>7</v>
      </c>
      <c r="B5" s="38" t="s">
        <v>170</v>
      </c>
      <c r="C5" s="3" t="s">
        <v>171</v>
      </c>
      <c r="D5" s="3" t="s">
        <v>8</v>
      </c>
      <c r="E5" s="39">
        <v>1021</v>
      </c>
      <c r="F5" s="40">
        <v>52</v>
      </c>
      <c r="G5" s="40">
        <v>128</v>
      </c>
      <c r="H5" s="42">
        <v>10</v>
      </c>
      <c r="I5" s="42">
        <v>0</v>
      </c>
      <c r="J5" s="42">
        <v>10</v>
      </c>
      <c r="K5" s="42">
        <v>4</v>
      </c>
      <c r="L5" s="42">
        <v>1</v>
      </c>
      <c r="M5" s="45" t="s">
        <v>6</v>
      </c>
      <c r="N5" s="45" t="s">
        <v>6</v>
      </c>
      <c r="O5" s="45" t="s">
        <v>6</v>
      </c>
      <c r="P5" s="44">
        <v>2018</v>
      </c>
      <c r="Q5" s="45" t="s">
        <v>9</v>
      </c>
      <c r="R5" s="45" t="s">
        <v>10</v>
      </c>
      <c r="S5" s="46">
        <v>10000</v>
      </c>
      <c r="T5" s="47">
        <f t="shared" ref="T5:T36" si="0">S5/E5</f>
        <v>9.7943192948090108</v>
      </c>
      <c r="U5" s="46">
        <v>0</v>
      </c>
      <c r="V5" s="46">
        <v>0</v>
      </c>
      <c r="W5" s="46">
        <v>0</v>
      </c>
      <c r="X5" s="46">
        <f t="shared" ref="X5:X36" si="1">SUM(U5:W5)</f>
        <v>0</v>
      </c>
      <c r="Y5" s="46">
        <v>28406</v>
      </c>
      <c r="Z5" s="46">
        <v>38406</v>
      </c>
      <c r="AA5" s="49">
        <v>1536</v>
      </c>
      <c r="AB5" s="49">
        <v>7691</v>
      </c>
      <c r="AC5" s="50">
        <v>1431</v>
      </c>
      <c r="AD5" s="49">
        <v>12312</v>
      </c>
      <c r="AE5" s="52">
        <v>5000</v>
      </c>
      <c r="AF5" s="53">
        <v>100</v>
      </c>
      <c r="AG5" s="53">
        <v>110</v>
      </c>
      <c r="AH5" s="53">
        <v>6</v>
      </c>
      <c r="AI5" s="52">
        <v>5216</v>
      </c>
      <c r="AJ5" s="52">
        <v>13158</v>
      </c>
      <c r="AK5" s="52">
        <v>10598</v>
      </c>
      <c r="AL5" s="53">
        <v>7</v>
      </c>
      <c r="AM5" s="53">
        <v>52</v>
      </c>
      <c r="AN5" s="57">
        <v>500</v>
      </c>
      <c r="AO5" s="55">
        <f>AN5/E5</f>
        <v>0.48971596474045054</v>
      </c>
      <c r="AP5" s="57">
        <v>600</v>
      </c>
      <c r="AQ5" s="55">
        <f t="shared" ref="AQ5:AQ36" si="2">AP5/E5</f>
        <v>0.5876591576885406</v>
      </c>
      <c r="AR5" s="54">
        <v>20</v>
      </c>
      <c r="AS5" s="54">
        <v>1059</v>
      </c>
      <c r="AT5" s="54">
        <v>1178</v>
      </c>
      <c r="AU5" s="57">
        <v>509</v>
      </c>
      <c r="AV5" s="57">
        <v>12</v>
      </c>
      <c r="AW5" s="54">
        <v>1568</v>
      </c>
      <c r="AX5" s="55">
        <f t="shared" ref="AX5:AX36" si="3">AW5/E5</f>
        <v>1.5357492654260529</v>
      </c>
      <c r="AY5" s="55">
        <f t="shared" ref="AY5:AY36" si="4">AW5/AP5</f>
        <v>2.6133333333333333</v>
      </c>
      <c r="AZ5" s="54">
        <v>52</v>
      </c>
      <c r="BA5" s="54">
        <v>120</v>
      </c>
      <c r="BB5" s="54">
        <v>1300</v>
      </c>
      <c r="BC5" s="58">
        <v>14</v>
      </c>
      <c r="BD5" s="59">
        <v>138</v>
      </c>
      <c r="BE5" s="60">
        <f>BD5/E5</f>
        <v>0.13516160626836435</v>
      </c>
    </row>
    <row r="6" spans="1:57" s="38" customFormat="1" ht="12.75" x14ac:dyDescent="0.2">
      <c r="A6" s="3" t="s">
        <v>11</v>
      </c>
      <c r="B6" s="38" t="s">
        <v>172</v>
      </c>
      <c r="C6" s="3" t="s">
        <v>173</v>
      </c>
      <c r="D6" s="3" t="s">
        <v>8</v>
      </c>
      <c r="E6" s="39">
        <v>1783</v>
      </c>
      <c r="F6" s="40">
        <v>52</v>
      </c>
      <c r="G6" s="39">
        <v>1612</v>
      </c>
      <c r="H6" s="42">
        <v>50</v>
      </c>
      <c r="I6" s="42">
        <v>8</v>
      </c>
      <c r="J6" s="42">
        <v>58</v>
      </c>
      <c r="K6" s="42">
        <v>50</v>
      </c>
      <c r="L6" s="42">
        <v>3</v>
      </c>
      <c r="M6" s="43">
        <v>3240</v>
      </c>
      <c r="N6" s="44">
        <v>1961</v>
      </c>
      <c r="O6" s="44">
        <v>2000</v>
      </c>
      <c r="P6" s="44">
        <v>2019</v>
      </c>
      <c r="Q6" s="45" t="s">
        <v>5</v>
      </c>
      <c r="R6" s="45" t="s">
        <v>9</v>
      </c>
      <c r="S6" s="46">
        <v>65000</v>
      </c>
      <c r="T6" s="47">
        <f t="shared" si="0"/>
        <v>36.455412226584407</v>
      </c>
      <c r="U6" s="46">
        <v>0</v>
      </c>
      <c r="V6" s="46">
        <v>3090</v>
      </c>
      <c r="W6" s="46">
        <v>1700</v>
      </c>
      <c r="X6" s="46">
        <f t="shared" si="1"/>
        <v>4790</v>
      </c>
      <c r="Y6" s="46">
        <v>17536</v>
      </c>
      <c r="Z6" s="46">
        <v>85626</v>
      </c>
      <c r="AA6" s="49">
        <v>4141</v>
      </c>
      <c r="AB6" s="49">
        <v>59516</v>
      </c>
      <c r="AC6" s="50">
        <v>5266</v>
      </c>
      <c r="AD6" s="49">
        <v>71353</v>
      </c>
      <c r="AE6" s="52">
        <v>8662</v>
      </c>
      <c r="AF6" s="53">
        <v>681</v>
      </c>
      <c r="AG6" s="53">
        <v>238</v>
      </c>
      <c r="AH6" s="53">
        <v>15</v>
      </c>
      <c r="AI6" s="52">
        <v>9596</v>
      </c>
      <c r="AJ6" s="52">
        <v>13158</v>
      </c>
      <c r="AK6" s="52">
        <v>10598</v>
      </c>
      <c r="AL6" s="53">
        <v>2</v>
      </c>
      <c r="AM6" s="53">
        <v>52</v>
      </c>
      <c r="AN6" s="57">
        <v>596</v>
      </c>
      <c r="AO6" s="55">
        <f>AN6/E6</f>
        <v>0.33426808749298936</v>
      </c>
      <c r="AP6" s="54">
        <v>5690</v>
      </c>
      <c r="AQ6" s="55">
        <f t="shared" si="2"/>
        <v>3.1912507010656199</v>
      </c>
      <c r="AR6" s="54">
        <v>1998</v>
      </c>
      <c r="AS6" s="54">
        <v>502</v>
      </c>
      <c r="AT6" s="54">
        <v>711</v>
      </c>
      <c r="AU6" s="54">
        <v>3960</v>
      </c>
      <c r="AV6" s="57">
        <v>510</v>
      </c>
      <c r="AW6" s="54">
        <v>4462</v>
      </c>
      <c r="AX6" s="55">
        <f t="shared" si="3"/>
        <v>2.5025238362310711</v>
      </c>
      <c r="AY6" s="55">
        <f t="shared" si="4"/>
        <v>0.78418277680140602</v>
      </c>
      <c r="AZ6" s="54">
        <v>652</v>
      </c>
      <c r="BA6" s="54">
        <v>1026</v>
      </c>
      <c r="BB6" s="54"/>
      <c r="BC6" s="58">
        <v>146</v>
      </c>
      <c r="BD6" s="59">
        <v>1650</v>
      </c>
      <c r="BE6" s="60">
        <f>BD6/E6</f>
        <v>0.92540661805945035</v>
      </c>
    </row>
    <row r="7" spans="1:57" s="38" customFormat="1" ht="12.75" x14ac:dyDescent="0.2">
      <c r="A7" s="3" t="s">
        <v>18</v>
      </c>
      <c r="B7" s="38" t="s">
        <v>180</v>
      </c>
      <c r="C7" s="3" t="s">
        <v>181</v>
      </c>
      <c r="D7" s="3" t="s">
        <v>8</v>
      </c>
      <c r="E7" s="39">
        <v>2436</v>
      </c>
      <c r="F7" s="40">
        <v>52</v>
      </c>
      <c r="G7" s="39">
        <v>1090</v>
      </c>
      <c r="H7" s="42">
        <v>21.5</v>
      </c>
      <c r="I7" s="42">
        <v>8.5</v>
      </c>
      <c r="J7" s="42">
        <v>30</v>
      </c>
      <c r="K7" s="42">
        <v>0</v>
      </c>
      <c r="L7" s="42">
        <v>2</v>
      </c>
      <c r="M7" s="43">
        <v>1577</v>
      </c>
      <c r="N7" s="45" t="s">
        <v>6</v>
      </c>
      <c r="O7" s="45" t="s">
        <v>6</v>
      </c>
      <c r="P7" s="45" t="s">
        <v>6</v>
      </c>
      <c r="Q7" s="45" t="s">
        <v>9</v>
      </c>
      <c r="R7" s="45" t="s">
        <v>9</v>
      </c>
      <c r="S7" s="46">
        <v>28300</v>
      </c>
      <c r="T7" s="47">
        <f t="shared" si="0"/>
        <v>11.617405582922824</v>
      </c>
      <c r="U7" s="46">
        <v>0</v>
      </c>
      <c r="V7" s="46">
        <v>0</v>
      </c>
      <c r="W7" s="46">
        <v>2475</v>
      </c>
      <c r="X7" s="46">
        <f t="shared" si="1"/>
        <v>2475</v>
      </c>
      <c r="Y7" s="46">
        <v>4894</v>
      </c>
      <c r="Z7" s="46">
        <v>33194</v>
      </c>
      <c r="AA7" s="49">
        <v>1304</v>
      </c>
      <c r="AB7" s="49">
        <v>22495</v>
      </c>
      <c r="AC7" s="50">
        <v>0</v>
      </c>
      <c r="AD7" s="49">
        <v>23999</v>
      </c>
      <c r="AE7" s="52">
        <v>12466</v>
      </c>
      <c r="AF7" s="53">
        <v>715</v>
      </c>
      <c r="AG7" s="53">
        <v>280</v>
      </c>
      <c r="AH7" s="53">
        <v>0</v>
      </c>
      <c r="AI7" s="52">
        <v>13461</v>
      </c>
      <c r="AJ7" s="52">
        <v>0</v>
      </c>
      <c r="AK7" s="52">
        <v>0</v>
      </c>
      <c r="AL7" s="53">
        <v>0</v>
      </c>
      <c r="AM7" s="53">
        <v>52</v>
      </c>
      <c r="AN7" s="57">
        <v>520</v>
      </c>
      <c r="AO7" s="55">
        <f>AN7/E7</f>
        <v>0.2134646962233169</v>
      </c>
      <c r="AP7" s="54">
        <v>1954</v>
      </c>
      <c r="AQ7" s="55">
        <f t="shared" si="2"/>
        <v>0.80213464696223313</v>
      </c>
      <c r="AR7" s="54">
        <v>250</v>
      </c>
      <c r="AS7" s="54" t="s">
        <v>6</v>
      </c>
      <c r="AT7" s="54">
        <v>375</v>
      </c>
      <c r="AU7" s="54">
        <v>2578</v>
      </c>
      <c r="AV7" s="57">
        <v>358</v>
      </c>
      <c r="AW7" s="54">
        <v>2578</v>
      </c>
      <c r="AX7" s="55">
        <f t="shared" si="3"/>
        <v>1.0582922824302134</v>
      </c>
      <c r="AY7" s="55">
        <f t="shared" si="4"/>
        <v>1.3193449334698055</v>
      </c>
      <c r="AZ7" s="54">
        <v>241</v>
      </c>
      <c r="BA7" s="54">
        <v>8</v>
      </c>
      <c r="BB7" s="54">
        <v>0</v>
      </c>
      <c r="BC7" s="61">
        <v>0</v>
      </c>
      <c r="BD7" s="59">
        <v>0</v>
      </c>
      <c r="BE7" s="60">
        <f>BD7/E7</f>
        <v>0</v>
      </c>
    </row>
    <row r="8" spans="1:57" s="38" customFormat="1" ht="12.75" x14ac:dyDescent="0.2">
      <c r="A8" s="3" t="s">
        <v>19</v>
      </c>
      <c r="B8" s="38" t="s">
        <v>182</v>
      </c>
      <c r="C8" s="3" t="s">
        <v>169</v>
      </c>
      <c r="D8" s="3" t="s">
        <v>8</v>
      </c>
      <c r="E8" s="39">
        <v>1253</v>
      </c>
      <c r="F8" s="40">
        <v>52</v>
      </c>
      <c r="G8" s="39">
        <v>1040</v>
      </c>
      <c r="H8" s="42">
        <v>26</v>
      </c>
      <c r="I8" s="42">
        <v>0</v>
      </c>
      <c r="J8" s="42">
        <v>26</v>
      </c>
      <c r="K8" s="42">
        <v>8</v>
      </c>
      <c r="L8" s="42">
        <v>1</v>
      </c>
      <c r="M8" s="43">
        <v>1716</v>
      </c>
      <c r="N8" s="45" t="s">
        <v>6</v>
      </c>
      <c r="O8" s="44">
        <v>2000</v>
      </c>
      <c r="P8" s="44">
        <v>2020</v>
      </c>
      <c r="Q8" s="45" t="s">
        <v>9</v>
      </c>
      <c r="R8" s="45" t="s">
        <v>9</v>
      </c>
      <c r="S8" s="46">
        <v>26500</v>
      </c>
      <c r="T8" s="47">
        <f t="shared" si="0"/>
        <v>21.149241819632881</v>
      </c>
      <c r="U8" s="46">
        <v>200</v>
      </c>
      <c r="V8" s="46">
        <v>3628</v>
      </c>
      <c r="W8" s="46">
        <v>0</v>
      </c>
      <c r="X8" s="46">
        <f t="shared" si="1"/>
        <v>3828</v>
      </c>
      <c r="Y8" s="46">
        <v>9489</v>
      </c>
      <c r="Z8" s="46">
        <v>39817</v>
      </c>
      <c r="AA8" s="49">
        <v>5309</v>
      </c>
      <c r="AB8" s="49">
        <v>24015</v>
      </c>
      <c r="AC8" s="50">
        <v>17079</v>
      </c>
      <c r="AD8" s="49">
        <v>46726</v>
      </c>
      <c r="AE8" s="52">
        <v>14048</v>
      </c>
      <c r="AF8" s="52">
        <v>1230</v>
      </c>
      <c r="AG8" s="53">
        <v>273</v>
      </c>
      <c r="AH8" s="53">
        <v>106</v>
      </c>
      <c r="AI8" s="52">
        <v>15657</v>
      </c>
      <c r="AJ8" s="52">
        <v>13158</v>
      </c>
      <c r="AK8" s="52">
        <v>10598</v>
      </c>
      <c r="AL8" s="53">
        <v>17</v>
      </c>
      <c r="AM8" s="53">
        <v>52</v>
      </c>
      <c r="AN8" s="57" t="s">
        <v>6</v>
      </c>
      <c r="AO8" s="55"/>
      <c r="AP8" s="54">
        <v>2893</v>
      </c>
      <c r="AQ8" s="55">
        <f t="shared" si="2"/>
        <v>2.3088587390263369</v>
      </c>
      <c r="AR8" s="54">
        <v>267</v>
      </c>
      <c r="AS8" s="54">
        <v>69</v>
      </c>
      <c r="AT8" s="54">
        <v>215</v>
      </c>
      <c r="AU8" s="54">
        <v>5051</v>
      </c>
      <c r="AV8" s="57" t="s">
        <v>6</v>
      </c>
      <c r="AW8" s="54">
        <v>5120</v>
      </c>
      <c r="AX8" s="55">
        <f t="shared" si="3"/>
        <v>4.086193136472466</v>
      </c>
      <c r="AY8" s="55">
        <f t="shared" si="4"/>
        <v>1.7697891462150017</v>
      </c>
      <c r="AZ8" s="54">
        <v>336</v>
      </c>
      <c r="BA8" s="54"/>
      <c r="BB8" s="54"/>
      <c r="BC8" s="58">
        <v>16</v>
      </c>
      <c r="BD8" s="59"/>
      <c r="BE8" s="60"/>
    </row>
    <row r="9" spans="1:57" s="38" customFormat="1" ht="12.75" x14ac:dyDescent="0.2">
      <c r="A9" s="3" t="s">
        <v>20</v>
      </c>
      <c r="B9" s="38" t="s">
        <v>183</v>
      </c>
      <c r="C9" s="3" t="s">
        <v>184</v>
      </c>
      <c r="D9" s="3" t="s">
        <v>4</v>
      </c>
      <c r="E9" s="39">
        <v>1415</v>
      </c>
      <c r="F9" s="40">
        <v>52</v>
      </c>
      <c r="G9" s="39">
        <v>1092</v>
      </c>
      <c r="H9" s="42">
        <v>29</v>
      </c>
      <c r="I9" s="42">
        <v>0</v>
      </c>
      <c r="J9" s="42">
        <v>29</v>
      </c>
      <c r="K9" s="42">
        <v>0</v>
      </c>
      <c r="L9" s="42">
        <v>2</v>
      </c>
      <c r="M9" s="43">
        <v>2400</v>
      </c>
      <c r="N9" s="44">
        <v>1870</v>
      </c>
      <c r="O9" s="44">
        <v>2001</v>
      </c>
      <c r="P9" s="44">
        <v>2021</v>
      </c>
      <c r="Q9" s="45" t="s">
        <v>13</v>
      </c>
      <c r="R9" s="45" t="s">
        <v>5</v>
      </c>
      <c r="S9" s="46">
        <v>30000</v>
      </c>
      <c r="T9" s="47">
        <f t="shared" si="0"/>
        <v>21.201413427561839</v>
      </c>
      <c r="U9" s="46">
        <v>200</v>
      </c>
      <c r="V9" s="46">
        <v>2502</v>
      </c>
      <c r="W9" s="46">
        <v>1500</v>
      </c>
      <c r="X9" s="46">
        <f t="shared" si="1"/>
        <v>4202</v>
      </c>
      <c r="Y9" s="46">
        <v>8139</v>
      </c>
      <c r="Z9" s="46">
        <v>40841</v>
      </c>
      <c r="AA9" s="49">
        <v>3720</v>
      </c>
      <c r="AB9" s="49">
        <v>19300</v>
      </c>
      <c r="AC9" s="50">
        <v>4052</v>
      </c>
      <c r="AD9" s="49">
        <v>27608</v>
      </c>
      <c r="AE9" s="52">
        <v>10002</v>
      </c>
      <c r="AF9" s="53">
        <v>543</v>
      </c>
      <c r="AG9" s="53">
        <v>218</v>
      </c>
      <c r="AH9" s="53">
        <v>9</v>
      </c>
      <c r="AI9" s="52">
        <v>10772</v>
      </c>
      <c r="AJ9" s="52">
        <v>13158</v>
      </c>
      <c r="AK9" s="52">
        <v>10598</v>
      </c>
      <c r="AL9" s="53">
        <v>9</v>
      </c>
      <c r="AM9" s="53">
        <v>52</v>
      </c>
      <c r="AN9" s="57">
        <v>430</v>
      </c>
      <c r="AO9" s="55">
        <f t="shared" ref="AO9:AO40" si="5">AN9/E9</f>
        <v>0.303886925795053</v>
      </c>
      <c r="AP9" s="54">
        <v>2275</v>
      </c>
      <c r="AQ9" s="55">
        <f t="shared" si="2"/>
        <v>1.6077738515901061</v>
      </c>
      <c r="AR9" s="54">
        <v>410</v>
      </c>
      <c r="AS9" s="54">
        <v>606</v>
      </c>
      <c r="AT9" s="54">
        <v>771</v>
      </c>
      <c r="AU9" s="54">
        <v>3903</v>
      </c>
      <c r="AV9" s="57">
        <v>282</v>
      </c>
      <c r="AW9" s="54">
        <v>4509</v>
      </c>
      <c r="AX9" s="55">
        <f t="shared" si="3"/>
        <v>3.186572438162544</v>
      </c>
      <c r="AY9" s="55">
        <f t="shared" si="4"/>
        <v>1.9819780219780221</v>
      </c>
      <c r="AZ9" s="54">
        <v>422</v>
      </c>
      <c r="BA9" s="54">
        <v>562</v>
      </c>
      <c r="BB9" s="54">
        <v>1123</v>
      </c>
      <c r="BC9" s="58">
        <v>80</v>
      </c>
      <c r="BD9" s="59">
        <v>348</v>
      </c>
      <c r="BE9" s="60">
        <f t="shared" ref="BE9:BE19" si="6">BD9/E9</f>
        <v>0.24593639575971732</v>
      </c>
    </row>
    <row r="10" spans="1:57" s="38" customFormat="1" ht="12.75" x14ac:dyDescent="0.2">
      <c r="A10" s="3" t="s">
        <v>21</v>
      </c>
      <c r="B10" s="38" t="s">
        <v>185</v>
      </c>
      <c r="C10" s="3" t="s">
        <v>171</v>
      </c>
      <c r="D10" s="3" t="s">
        <v>8</v>
      </c>
      <c r="E10" s="39">
        <v>1229</v>
      </c>
      <c r="F10" s="40">
        <v>52</v>
      </c>
      <c r="G10" s="39">
        <v>1300</v>
      </c>
      <c r="H10" s="42">
        <v>39</v>
      </c>
      <c r="I10" s="42">
        <v>5</v>
      </c>
      <c r="J10" s="42">
        <v>44</v>
      </c>
      <c r="K10" s="42">
        <v>0</v>
      </c>
      <c r="L10" s="42">
        <v>3</v>
      </c>
      <c r="M10" s="43">
        <v>2184</v>
      </c>
      <c r="N10" s="44">
        <v>1928</v>
      </c>
      <c r="O10" s="44">
        <v>1988</v>
      </c>
      <c r="P10" s="44">
        <v>2020</v>
      </c>
      <c r="Q10" s="45" t="s">
        <v>10</v>
      </c>
      <c r="R10" s="45" t="s">
        <v>9</v>
      </c>
      <c r="S10" s="46">
        <v>21500</v>
      </c>
      <c r="T10" s="47">
        <f t="shared" si="0"/>
        <v>17.493897477624085</v>
      </c>
      <c r="U10" s="46">
        <v>0</v>
      </c>
      <c r="V10" s="46">
        <v>0</v>
      </c>
      <c r="W10" s="46">
        <v>1000</v>
      </c>
      <c r="X10" s="46">
        <f t="shared" si="1"/>
        <v>1000</v>
      </c>
      <c r="Y10" s="46">
        <v>28056</v>
      </c>
      <c r="Z10" s="46">
        <v>49556</v>
      </c>
      <c r="AA10" s="49">
        <v>5679</v>
      </c>
      <c r="AB10" s="49">
        <v>29548</v>
      </c>
      <c r="AC10" s="50">
        <v>10062</v>
      </c>
      <c r="AD10" s="49">
        <v>46096</v>
      </c>
      <c r="AE10" s="52">
        <v>8017</v>
      </c>
      <c r="AF10" s="53">
        <v>492</v>
      </c>
      <c r="AG10" s="53">
        <v>275</v>
      </c>
      <c r="AH10" s="53">
        <v>1</v>
      </c>
      <c r="AI10" s="52">
        <v>8785</v>
      </c>
      <c r="AJ10" s="52">
        <v>13158</v>
      </c>
      <c r="AK10" s="52">
        <v>10598</v>
      </c>
      <c r="AL10" s="53">
        <v>14</v>
      </c>
      <c r="AM10" s="53">
        <v>52</v>
      </c>
      <c r="AN10" s="57">
        <v>543</v>
      </c>
      <c r="AO10" s="55">
        <f t="shared" si="5"/>
        <v>0.44182262001627337</v>
      </c>
      <c r="AP10" s="54">
        <v>4543</v>
      </c>
      <c r="AQ10" s="55">
        <f t="shared" si="2"/>
        <v>3.6965012205044752</v>
      </c>
      <c r="AR10" s="54">
        <v>425</v>
      </c>
      <c r="AS10" s="54">
        <v>1853</v>
      </c>
      <c r="AT10" s="54">
        <v>2073</v>
      </c>
      <c r="AU10" s="54">
        <v>6851</v>
      </c>
      <c r="AV10" s="57">
        <v>238</v>
      </c>
      <c r="AW10" s="54">
        <v>8704</v>
      </c>
      <c r="AX10" s="55">
        <f t="shared" si="3"/>
        <v>7.0821806346623273</v>
      </c>
      <c r="AY10" s="55">
        <f t="shared" si="4"/>
        <v>1.9159145938806956</v>
      </c>
      <c r="AZ10" s="54">
        <v>356</v>
      </c>
      <c r="BA10" s="54">
        <v>2350</v>
      </c>
      <c r="BB10" s="54">
        <v>736</v>
      </c>
      <c r="BC10" s="58">
        <v>111</v>
      </c>
      <c r="BD10" s="59">
        <v>1453</v>
      </c>
      <c r="BE10" s="60">
        <f t="shared" si="6"/>
        <v>1.1822620016273393</v>
      </c>
    </row>
    <row r="11" spans="1:57" s="38" customFormat="1" ht="12.75" x14ac:dyDescent="0.2">
      <c r="A11" s="3" t="s">
        <v>22</v>
      </c>
      <c r="B11" s="38" t="s">
        <v>186</v>
      </c>
      <c r="C11" s="3" t="s">
        <v>168</v>
      </c>
      <c r="D11" s="3" t="s">
        <v>4</v>
      </c>
      <c r="E11" s="39">
        <v>1616</v>
      </c>
      <c r="F11" s="40">
        <v>50</v>
      </c>
      <c r="G11" s="40">
        <v>800</v>
      </c>
      <c r="H11" s="42">
        <v>24</v>
      </c>
      <c r="I11" s="42">
        <v>0</v>
      </c>
      <c r="J11" s="42">
        <v>24</v>
      </c>
      <c r="K11" s="42">
        <v>2</v>
      </c>
      <c r="L11" s="42">
        <v>1</v>
      </c>
      <c r="M11" s="44">
        <v>875</v>
      </c>
      <c r="N11" s="44">
        <v>1928</v>
      </c>
      <c r="O11" s="45"/>
      <c r="P11" s="44">
        <v>2017</v>
      </c>
      <c r="Q11" s="45" t="s">
        <v>17</v>
      </c>
      <c r="R11" s="45" t="s">
        <v>9</v>
      </c>
      <c r="S11" s="46">
        <v>24000</v>
      </c>
      <c r="T11" s="47">
        <f t="shared" si="0"/>
        <v>14.851485148514852</v>
      </c>
      <c r="U11" s="46">
        <v>300</v>
      </c>
      <c r="V11" s="46">
        <v>3441</v>
      </c>
      <c r="W11" s="46">
        <v>5000</v>
      </c>
      <c r="X11" s="46">
        <f t="shared" si="1"/>
        <v>8741</v>
      </c>
      <c r="Y11" s="46">
        <v>27790</v>
      </c>
      <c r="Z11" s="46">
        <v>55531</v>
      </c>
      <c r="AA11" s="49">
        <v>3418</v>
      </c>
      <c r="AB11" s="49">
        <v>28880</v>
      </c>
      <c r="AC11" s="50">
        <v>4700</v>
      </c>
      <c r="AD11" s="49">
        <v>37842</v>
      </c>
      <c r="AE11" s="52">
        <v>5518</v>
      </c>
      <c r="AF11" s="53">
        <v>405</v>
      </c>
      <c r="AG11" s="53">
        <v>194</v>
      </c>
      <c r="AH11" s="53">
        <v>74</v>
      </c>
      <c r="AI11" s="52">
        <v>6191</v>
      </c>
      <c r="AJ11" s="52">
        <v>13757</v>
      </c>
      <c r="AK11" s="52">
        <v>12351</v>
      </c>
      <c r="AL11" s="53">
        <v>2</v>
      </c>
      <c r="AM11" s="53">
        <v>52</v>
      </c>
      <c r="AN11" s="57">
        <v>685</v>
      </c>
      <c r="AO11" s="55">
        <f t="shared" si="5"/>
        <v>0.42388613861386137</v>
      </c>
      <c r="AP11" s="54">
        <v>2911</v>
      </c>
      <c r="AQ11" s="55">
        <f t="shared" si="2"/>
        <v>1.801361386138614</v>
      </c>
      <c r="AR11" s="54">
        <v>250</v>
      </c>
      <c r="AS11" s="54">
        <v>1254</v>
      </c>
      <c r="AT11" s="54">
        <v>1503</v>
      </c>
      <c r="AU11" s="54">
        <v>6933</v>
      </c>
      <c r="AV11" s="57">
        <v>51</v>
      </c>
      <c r="AW11" s="54">
        <v>8187</v>
      </c>
      <c r="AX11" s="55">
        <f t="shared" si="3"/>
        <v>5.0662128712871288</v>
      </c>
      <c r="AY11" s="55">
        <f t="shared" si="4"/>
        <v>2.812435589144624</v>
      </c>
      <c r="AZ11" s="54">
        <v>200</v>
      </c>
      <c r="BA11" s="54">
        <v>2000</v>
      </c>
      <c r="BB11" s="54">
        <v>2534</v>
      </c>
      <c r="BC11" s="58">
        <v>47</v>
      </c>
      <c r="BD11" s="59">
        <v>301</v>
      </c>
      <c r="BE11" s="60">
        <f t="shared" si="6"/>
        <v>0.18626237623762376</v>
      </c>
    </row>
    <row r="12" spans="1:57" s="38" customFormat="1" ht="12.75" x14ac:dyDescent="0.2">
      <c r="A12" s="3" t="s">
        <v>25</v>
      </c>
      <c r="B12" s="38" t="s">
        <v>189</v>
      </c>
      <c r="C12" s="3" t="s">
        <v>179</v>
      </c>
      <c r="D12" s="3" t="s">
        <v>4</v>
      </c>
      <c r="E12" s="39">
        <v>2082</v>
      </c>
      <c r="F12" s="40">
        <v>35</v>
      </c>
      <c r="G12" s="39">
        <v>1148</v>
      </c>
      <c r="H12" s="42">
        <v>48</v>
      </c>
      <c r="I12" s="42">
        <v>0</v>
      </c>
      <c r="J12" s="42">
        <v>48</v>
      </c>
      <c r="K12" s="42">
        <v>4</v>
      </c>
      <c r="L12" s="42">
        <v>2</v>
      </c>
      <c r="M12" s="43">
        <v>4100</v>
      </c>
      <c r="N12" s="44">
        <v>2011</v>
      </c>
      <c r="O12" s="45" t="s">
        <v>6</v>
      </c>
      <c r="P12" s="45" t="s">
        <v>6</v>
      </c>
      <c r="Q12" s="45" t="s">
        <v>13</v>
      </c>
      <c r="R12" s="45" t="s">
        <v>13</v>
      </c>
      <c r="S12" s="46">
        <v>103132</v>
      </c>
      <c r="T12" s="47">
        <f t="shared" si="0"/>
        <v>49.535062439961578</v>
      </c>
      <c r="U12" s="46">
        <v>720</v>
      </c>
      <c r="V12" s="46">
        <v>3457</v>
      </c>
      <c r="W12" s="46">
        <v>4000</v>
      </c>
      <c r="X12" s="46">
        <f t="shared" si="1"/>
        <v>8177</v>
      </c>
      <c r="Y12" s="46">
        <v>38332</v>
      </c>
      <c r="Z12" s="46">
        <v>145641</v>
      </c>
      <c r="AA12" s="49">
        <v>7945</v>
      </c>
      <c r="AB12" s="49">
        <v>69513</v>
      </c>
      <c r="AC12" s="50">
        <v>60701</v>
      </c>
      <c r="AD12" s="49">
        <v>140462</v>
      </c>
      <c r="AE12" s="52">
        <v>6891</v>
      </c>
      <c r="AF12" s="53">
        <v>218</v>
      </c>
      <c r="AG12" s="53">
        <v>112</v>
      </c>
      <c r="AH12" s="53">
        <v>148</v>
      </c>
      <c r="AI12" s="52">
        <v>7369</v>
      </c>
      <c r="AJ12" s="52">
        <v>13158</v>
      </c>
      <c r="AK12" s="52">
        <v>10598</v>
      </c>
      <c r="AL12" s="53">
        <v>13</v>
      </c>
      <c r="AM12" s="53">
        <v>52</v>
      </c>
      <c r="AN12" s="57">
        <v>817</v>
      </c>
      <c r="AO12" s="55">
        <f t="shared" si="5"/>
        <v>0.39241114313160425</v>
      </c>
      <c r="AP12" s="54">
        <v>5144</v>
      </c>
      <c r="AQ12" s="55">
        <f t="shared" si="2"/>
        <v>2.4707012487992315</v>
      </c>
      <c r="AR12" s="54">
        <v>680</v>
      </c>
      <c r="AS12" s="54">
        <v>1177</v>
      </c>
      <c r="AT12" s="54">
        <v>1437</v>
      </c>
      <c r="AU12" s="54">
        <v>5859</v>
      </c>
      <c r="AV12" s="57">
        <v>150</v>
      </c>
      <c r="AW12" s="54">
        <v>7036</v>
      </c>
      <c r="AX12" s="55">
        <f t="shared" si="3"/>
        <v>3.3794428434197887</v>
      </c>
      <c r="AY12" s="55">
        <f t="shared" si="4"/>
        <v>1.3678071539657854</v>
      </c>
      <c r="AZ12" s="54">
        <v>875</v>
      </c>
      <c r="BA12" s="54"/>
      <c r="BB12" s="54"/>
      <c r="BC12" s="58">
        <v>38</v>
      </c>
      <c r="BD12" s="59">
        <v>680</v>
      </c>
      <c r="BE12" s="60">
        <f t="shared" si="6"/>
        <v>0.32660902977905859</v>
      </c>
    </row>
    <row r="13" spans="1:57" s="38" customFormat="1" ht="12.75" x14ac:dyDescent="0.2">
      <c r="A13" s="3" t="s">
        <v>27</v>
      </c>
      <c r="B13" s="38" t="s">
        <v>192</v>
      </c>
      <c r="C13" s="3" t="s">
        <v>169</v>
      </c>
      <c r="D13" s="3" t="s">
        <v>8</v>
      </c>
      <c r="E13" s="39">
        <v>2428</v>
      </c>
      <c r="F13" s="40">
        <v>52</v>
      </c>
      <c r="G13" s="40">
        <v>619</v>
      </c>
      <c r="H13" s="42">
        <v>35</v>
      </c>
      <c r="I13" s="42">
        <v>0</v>
      </c>
      <c r="J13" s="42">
        <v>35</v>
      </c>
      <c r="K13" s="42">
        <v>30</v>
      </c>
      <c r="L13" s="42">
        <v>2</v>
      </c>
      <c r="M13" s="43">
        <v>2890</v>
      </c>
      <c r="N13" s="44">
        <v>1949</v>
      </c>
      <c r="O13" s="44">
        <v>2020</v>
      </c>
      <c r="P13" s="44">
        <v>2020</v>
      </c>
      <c r="Q13" s="45" t="s">
        <v>5</v>
      </c>
      <c r="R13" s="45" t="s">
        <v>13</v>
      </c>
      <c r="S13" s="46">
        <v>5086</v>
      </c>
      <c r="T13" s="47">
        <f t="shared" si="0"/>
        <v>2.0947281713344315</v>
      </c>
      <c r="U13" s="46">
        <v>200</v>
      </c>
      <c r="V13" s="46">
        <v>4646</v>
      </c>
      <c r="W13" s="46">
        <v>44175</v>
      </c>
      <c r="X13" s="46">
        <f t="shared" si="1"/>
        <v>49021</v>
      </c>
      <c r="Y13" s="46">
        <v>102640</v>
      </c>
      <c r="Z13" s="46">
        <v>112572</v>
      </c>
      <c r="AA13" s="49">
        <v>8528</v>
      </c>
      <c r="AB13" s="49">
        <v>73174</v>
      </c>
      <c r="AC13" s="50">
        <v>29973</v>
      </c>
      <c r="AD13" s="49">
        <v>114851</v>
      </c>
      <c r="AE13" s="52">
        <v>16508</v>
      </c>
      <c r="AF13" s="52">
        <v>1509</v>
      </c>
      <c r="AG13" s="53">
        <v>388</v>
      </c>
      <c r="AH13" s="53">
        <v>77</v>
      </c>
      <c r="AI13" s="52">
        <v>18482</v>
      </c>
      <c r="AJ13" s="52">
        <v>13158</v>
      </c>
      <c r="AK13" s="52">
        <v>10598</v>
      </c>
      <c r="AL13" s="53">
        <v>18</v>
      </c>
      <c r="AM13" s="53">
        <v>52</v>
      </c>
      <c r="AN13" s="54">
        <v>1025</v>
      </c>
      <c r="AO13" s="55">
        <f t="shared" si="5"/>
        <v>0.42215815485996705</v>
      </c>
      <c r="AP13" s="54">
        <v>2767</v>
      </c>
      <c r="AQ13" s="55">
        <f t="shared" si="2"/>
        <v>1.1396210873146624</v>
      </c>
      <c r="AR13" s="54"/>
      <c r="AS13" s="54">
        <v>1652</v>
      </c>
      <c r="AT13" s="54">
        <v>1943</v>
      </c>
      <c r="AU13" s="54">
        <v>8109</v>
      </c>
      <c r="AV13" s="57">
        <v>0</v>
      </c>
      <c r="AW13" s="54">
        <v>9761</v>
      </c>
      <c r="AX13" s="55">
        <f t="shared" si="3"/>
        <v>4.0201812191103787</v>
      </c>
      <c r="AY13" s="55">
        <f t="shared" si="4"/>
        <v>3.5276472714130827</v>
      </c>
      <c r="AZ13" s="54">
        <v>340</v>
      </c>
      <c r="BA13" s="54"/>
      <c r="BB13" s="54">
        <v>9006</v>
      </c>
      <c r="BC13" s="58">
        <v>112</v>
      </c>
      <c r="BD13" s="59">
        <v>1009</v>
      </c>
      <c r="BE13" s="60">
        <f t="shared" si="6"/>
        <v>0.41556836902800659</v>
      </c>
    </row>
    <row r="14" spans="1:57" s="38" customFormat="1" ht="12.75" x14ac:dyDescent="0.2">
      <c r="A14" s="3" t="s">
        <v>29</v>
      </c>
      <c r="B14" s="38" t="s">
        <v>194</v>
      </c>
      <c r="C14" s="3" t="s">
        <v>184</v>
      </c>
      <c r="D14" s="3" t="s">
        <v>8</v>
      </c>
      <c r="E14" s="39">
        <v>2172</v>
      </c>
      <c r="F14" s="40">
        <v>34</v>
      </c>
      <c r="G14" s="40">
        <v>340</v>
      </c>
      <c r="H14" s="42">
        <v>0</v>
      </c>
      <c r="I14" s="42">
        <v>0</v>
      </c>
      <c r="J14" s="42">
        <v>0</v>
      </c>
      <c r="K14" s="42">
        <v>20</v>
      </c>
      <c r="L14" s="42">
        <v>0</v>
      </c>
      <c r="M14" s="43">
        <v>2400</v>
      </c>
      <c r="N14" s="44">
        <v>1930</v>
      </c>
      <c r="O14" s="45" t="s">
        <v>6</v>
      </c>
      <c r="P14" s="45" t="s">
        <v>6</v>
      </c>
      <c r="Q14" s="45" t="s">
        <v>9</v>
      </c>
      <c r="R14" s="45" t="s">
        <v>5</v>
      </c>
      <c r="S14" s="46">
        <v>0</v>
      </c>
      <c r="T14" s="47">
        <f t="shared" si="0"/>
        <v>0</v>
      </c>
      <c r="U14" s="46">
        <v>1500</v>
      </c>
      <c r="V14" s="46">
        <v>3587</v>
      </c>
      <c r="W14" s="46">
        <v>0</v>
      </c>
      <c r="X14" s="46">
        <f t="shared" si="1"/>
        <v>5087</v>
      </c>
      <c r="Y14" s="46">
        <v>1799</v>
      </c>
      <c r="Z14" s="46">
        <v>6886</v>
      </c>
      <c r="AA14" s="49">
        <v>416</v>
      </c>
      <c r="AB14" s="49">
        <v>0</v>
      </c>
      <c r="AC14" s="50">
        <v>1199</v>
      </c>
      <c r="AD14" s="49">
        <v>1615</v>
      </c>
      <c r="AE14" s="52">
        <v>5961</v>
      </c>
      <c r="AF14" s="53">
        <v>253</v>
      </c>
      <c r="AG14" s="53">
        <v>47</v>
      </c>
      <c r="AH14" s="53">
        <v>0</v>
      </c>
      <c r="AI14" s="52">
        <v>6261</v>
      </c>
      <c r="AJ14" s="52">
        <v>0</v>
      </c>
      <c r="AK14" s="52">
        <v>0</v>
      </c>
      <c r="AL14" s="53">
        <v>2</v>
      </c>
      <c r="AM14" s="53">
        <v>52</v>
      </c>
      <c r="AN14" s="57">
        <v>130</v>
      </c>
      <c r="AO14" s="55">
        <f t="shared" si="5"/>
        <v>5.9852670349907919E-2</v>
      </c>
      <c r="AP14" s="57">
        <v>459</v>
      </c>
      <c r="AQ14" s="55">
        <f t="shared" si="2"/>
        <v>0.21132596685082872</v>
      </c>
      <c r="AR14" s="54"/>
      <c r="AS14" s="54">
        <v>0</v>
      </c>
      <c r="AT14" s="54">
        <v>254</v>
      </c>
      <c r="AU14" s="57">
        <v>192</v>
      </c>
      <c r="AV14" s="57">
        <v>33</v>
      </c>
      <c r="AW14" s="57">
        <v>192</v>
      </c>
      <c r="AX14" s="55">
        <f t="shared" si="3"/>
        <v>8.8397790055248615E-2</v>
      </c>
      <c r="AY14" s="55">
        <f t="shared" si="4"/>
        <v>0.41830065359477125</v>
      </c>
      <c r="AZ14" s="54">
        <v>8</v>
      </c>
      <c r="BA14" s="54"/>
      <c r="BB14" s="54"/>
      <c r="BC14" s="61">
        <v>0</v>
      </c>
      <c r="BD14" s="59">
        <v>182</v>
      </c>
      <c r="BE14" s="60">
        <f t="shared" si="6"/>
        <v>8.3793738489871081E-2</v>
      </c>
    </row>
    <row r="15" spans="1:57" s="38" customFormat="1" ht="12.75" x14ac:dyDescent="0.2">
      <c r="A15" s="3" t="s">
        <v>31</v>
      </c>
      <c r="B15" s="38" t="s">
        <v>196</v>
      </c>
      <c r="C15" s="3" t="s">
        <v>169</v>
      </c>
      <c r="D15" s="3" t="s">
        <v>4</v>
      </c>
      <c r="E15" s="39">
        <v>1383</v>
      </c>
      <c r="F15" s="40">
        <v>52</v>
      </c>
      <c r="G15" s="40">
        <v>520</v>
      </c>
      <c r="H15" s="42">
        <v>14</v>
      </c>
      <c r="I15" s="42">
        <v>0.05</v>
      </c>
      <c r="J15" s="42">
        <v>14.05</v>
      </c>
      <c r="K15" s="42">
        <v>0</v>
      </c>
      <c r="L15" s="42">
        <v>1</v>
      </c>
      <c r="M15" s="44">
        <v>527</v>
      </c>
      <c r="N15" s="45" t="s">
        <v>6</v>
      </c>
      <c r="O15" s="45" t="s">
        <v>6</v>
      </c>
      <c r="P15" s="44">
        <v>2018</v>
      </c>
      <c r="Q15" s="45" t="s">
        <v>10</v>
      </c>
      <c r="R15" s="45" t="s">
        <v>5</v>
      </c>
      <c r="S15" s="46">
        <v>18200</v>
      </c>
      <c r="T15" s="47">
        <f t="shared" si="0"/>
        <v>13.159797541576284</v>
      </c>
      <c r="U15" s="46">
        <v>0</v>
      </c>
      <c r="V15" s="46">
        <v>2000</v>
      </c>
      <c r="W15" s="46">
        <v>0</v>
      </c>
      <c r="X15" s="46">
        <f t="shared" si="1"/>
        <v>2000</v>
      </c>
      <c r="Y15" s="46">
        <v>0</v>
      </c>
      <c r="Z15" s="46">
        <v>20200</v>
      </c>
      <c r="AA15" s="49">
        <v>3433</v>
      </c>
      <c r="AB15" s="49">
        <v>11381</v>
      </c>
      <c r="AC15" s="50">
        <v>2522</v>
      </c>
      <c r="AD15" s="49">
        <v>17915</v>
      </c>
      <c r="AE15" s="52">
        <v>3850</v>
      </c>
      <c r="AF15" s="53">
        <v>175</v>
      </c>
      <c r="AG15" s="53">
        <v>132</v>
      </c>
      <c r="AH15" s="53">
        <v>0</v>
      </c>
      <c r="AI15" s="52">
        <v>4157</v>
      </c>
      <c r="AJ15" s="52">
        <v>13757</v>
      </c>
      <c r="AK15" s="52">
        <v>12351</v>
      </c>
      <c r="AL15" s="53">
        <v>6</v>
      </c>
      <c r="AM15" s="53">
        <v>52</v>
      </c>
      <c r="AN15" s="57">
        <v>185</v>
      </c>
      <c r="AO15" s="55">
        <f t="shared" si="5"/>
        <v>0.13376717281272596</v>
      </c>
      <c r="AP15" s="57">
        <v>977</v>
      </c>
      <c r="AQ15" s="55">
        <f t="shared" si="2"/>
        <v>0.70643528561099056</v>
      </c>
      <c r="AR15" s="54">
        <v>124</v>
      </c>
      <c r="AS15" s="54">
        <v>851</v>
      </c>
      <c r="AT15" s="54">
        <v>1064</v>
      </c>
      <c r="AU15" s="54">
        <v>1585</v>
      </c>
      <c r="AV15" s="57">
        <v>0</v>
      </c>
      <c r="AW15" s="54">
        <v>2436</v>
      </c>
      <c r="AX15" s="55">
        <f t="shared" si="3"/>
        <v>1.7613882863340564</v>
      </c>
      <c r="AY15" s="55">
        <f t="shared" si="4"/>
        <v>2.4933469805527122</v>
      </c>
      <c r="AZ15" s="54">
        <v>15</v>
      </c>
      <c r="BA15" s="54">
        <v>50</v>
      </c>
      <c r="BB15" s="54"/>
      <c r="BC15" s="58">
        <v>3</v>
      </c>
      <c r="BD15" s="59">
        <v>210</v>
      </c>
      <c r="BE15" s="60">
        <f t="shared" si="6"/>
        <v>0.15184381778741865</v>
      </c>
    </row>
    <row r="16" spans="1:57" s="38" customFormat="1" ht="12.75" x14ac:dyDescent="0.2">
      <c r="A16" s="3" t="s">
        <v>36</v>
      </c>
      <c r="B16" s="38" t="s">
        <v>203</v>
      </c>
      <c r="C16" s="3" t="s">
        <v>198</v>
      </c>
      <c r="D16" s="3" t="s">
        <v>8</v>
      </c>
      <c r="E16" s="39">
        <v>1010</v>
      </c>
      <c r="F16" s="40">
        <v>52</v>
      </c>
      <c r="G16" s="39">
        <v>1274</v>
      </c>
      <c r="H16" s="42">
        <v>16</v>
      </c>
      <c r="I16" s="42">
        <v>8</v>
      </c>
      <c r="J16" s="42">
        <v>24</v>
      </c>
      <c r="K16" s="42">
        <v>0</v>
      </c>
      <c r="L16" s="42">
        <v>2</v>
      </c>
      <c r="M16" s="43">
        <v>1900</v>
      </c>
      <c r="N16" s="44">
        <v>1924</v>
      </c>
      <c r="O16" s="45" t="s">
        <v>6</v>
      </c>
      <c r="P16" s="45"/>
      <c r="Q16" s="45" t="s">
        <v>5</v>
      </c>
      <c r="R16" s="45" t="s">
        <v>5</v>
      </c>
      <c r="S16" s="46">
        <v>7500</v>
      </c>
      <c r="T16" s="47">
        <f t="shared" si="0"/>
        <v>7.4257425742574261</v>
      </c>
      <c r="U16" s="46">
        <v>0</v>
      </c>
      <c r="V16" s="46">
        <v>0</v>
      </c>
      <c r="W16" s="46">
        <v>2000</v>
      </c>
      <c r="X16" s="46">
        <f t="shared" si="1"/>
        <v>2000</v>
      </c>
      <c r="Y16" s="46">
        <v>18132</v>
      </c>
      <c r="Z16" s="46">
        <v>25632</v>
      </c>
      <c r="AA16" s="49">
        <v>6245</v>
      </c>
      <c r="AB16" s="49">
        <v>19080</v>
      </c>
      <c r="AC16" s="50">
        <v>1890</v>
      </c>
      <c r="AD16" s="49">
        <v>27215</v>
      </c>
      <c r="AE16" s="52">
        <v>9697</v>
      </c>
      <c r="AF16" s="53">
        <v>274</v>
      </c>
      <c r="AG16" s="53">
        <v>346</v>
      </c>
      <c r="AH16" s="53">
        <v>1</v>
      </c>
      <c r="AI16" s="52">
        <v>10318</v>
      </c>
      <c r="AJ16" s="52">
        <v>13757</v>
      </c>
      <c r="AK16" s="52">
        <v>12351</v>
      </c>
      <c r="AL16" s="53">
        <v>86</v>
      </c>
      <c r="AM16" s="53">
        <v>52</v>
      </c>
      <c r="AN16" s="57">
        <v>203</v>
      </c>
      <c r="AO16" s="55">
        <f t="shared" si="5"/>
        <v>0.200990099009901</v>
      </c>
      <c r="AP16" s="54">
        <v>1961</v>
      </c>
      <c r="AQ16" s="55">
        <f t="shared" si="2"/>
        <v>1.9415841584158415</v>
      </c>
      <c r="AR16" s="54">
        <v>364</v>
      </c>
      <c r="AS16" s="54" t="s">
        <v>6</v>
      </c>
      <c r="AT16" s="54" t="s">
        <v>6</v>
      </c>
      <c r="AU16" s="54">
        <v>2449</v>
      </c>
      <c r="AV16" s="57">
        <v>0</v>
      </c>
      <c r="AW16" s="54">
        <v>2449</v>
      </c>
      <c r="AX16" s="55">
        <f t="shared" si="3"/>
        <v>2.4247524752475247</v>
      </c>
      <c r="AY16" s="55">
        <f t="shared" si="4"/>
        <v>1.2488526262111168</v>
      </c>
      <c r="AZ16" s="54">
        <v>156</v>
      </c>
      <c r="BA16" s="54"/>
      <c r="BB16" s="54"/>
      <c r="BC16" s="61">
        <v>0</v>
      </c>
      <c r="BD16" s="59">
        <v>0</v>
      </c>
      <c r="BE16" s="60">
        <f t="shared" si="6"/>
        <v>0</v>
      </c>
    </row>
    <row r="17" spans="1:57" s="38" customFormat="1" ht="12.75" x14ac:dyDescent="0.2">
      <c r="A17" s="3" t="s">
        <v>37</v>
      </c>
      <c r="B17" s="38" t="s">
        <v>204</v>
      </c>
      <c r="C17" s="3" t="s">
        <v>176</v>
      </c>
      <c r="D17" s="3" t="s">
        <v>4</v>
      </c>
      <c r="E17" s="39">
        <v>1695</v>
      </c>
      <c r="F17" s="40">
        <v>52</v>
      </c>
      <c r="G17" s="39">
        <v>1300</v>
      </c>
      <c r="H17" s="42">
        <v>35</v>
      </c>
      <c r="I17" s="42">
        <v>0</v>
      </c>
      <c r="J17" s="42">
        <v>35</v>
      </c>
      <c r="K17" s="42">
        <v>9</v>
      </c>
      <c r="L17" s="42">
        <v>1</v>
      </c>
      <c r="M17" s="43">
        <v>1300</v>
      </c>
      <c r="N17" s="44">
        <v>1920</v>
      </c>
      <c r="O17" s="45" t="s">
        <v>6</v>
      </c>
      <c r="P17" s="45" t="s">
        <v>6</v>
      </c>
      <c r="Q17" s="45" t="s">
        <v>9</v>
      </c>
      <c r="R17" s="45" t="s">
        <v>9</v>
      </c>
      <c r="S17" s="46">
        <v>85469</v>
      </c>
      <c r="T17" s="47">
        <f t="shared" si="0"/>
        <v>50.424188790560471</v>
      </c>
      <c r="U17" s="46">
        <v>300</v>
      </c>
      <c r="V17" s="46">
        <v>537</v>
      </c>
      <c r="W17" s="46">
        <v>19743</v>
      </c>
      <c r="X17" s="46">
        <f t="shared" si="1"/>
        <v>20580</v>
      </c>
      <c r="Y17" s="46">
        <v>21008</v>
      </c>
      <c r="Z17" s="46">
        <v>107314</v>
      </c>
      <c r="AA17" s="49">
        <v>8875</v>
      </c>
      <c r="AB17" s="49">
        <v>66819</v>
      </c>
      <c r="AC17" s="50">
        <v>7304</v>
      </c>
      <c r="AD17" s="49">
        <v>84769</v>
      </c>
      <c r="AE17" s="52">
        <v>9204</v>
      </c>
      <c r="AF17" s="53">
        <v>992</v>
      </c>
      <c r="AG17" s="52">
        <v>1288</v>
      </c>
      <c r="AH17" s="53">
        <v>43</v>
      </c>
      <c r="AI17" s="52">
        <v>11527</v>
      </c>
      <c r="AJ17" s="52">
        <v>13158</v>
      </c>
      <c r="AK17" s="52">
        <v>10598</v>
      </c>
      <c r="AL17" s="53">
        <v>19</v>
      </c>
      <c r="AM17" s="53">
        <v>52</v>
      </c>
      <c r="AN17" s="57">
        <v>328</v>
      </c>
      <c r="AO17" s="55">
        <f t="shared" si="5"/>
        <v>0.19351032448377581</v>
      </c>
      <c r="AP17" s="54">
        <v>4680</v>
      </c>
      <c r="AQ17" s="55">
        <f t="shared" si="2"/>
        <v>2.7610619469026547</v>
      </c>
      <c r="AR17" s="54">
        <v>1040</v>
      </c>
      <c r="AS17" s="54">
        <v>903</v>
      </c>
      <c r="AT17" s="54">
        <v>906</v>
      </c>
      <c r="AU17" s="54">
        <v>6017</v>
      </c>
      <c r="AV17" s="57">
        <v>32</v>
      </c>
      <c r="AW17" s="54">
        <v>6920</v>
      </c>
      <c r="AX17" s="55">
        <f t="shared" si="3"/>
        <v>4.0825958702064895</v>
      </c>
      <c r="AY17" s="55">
        <f t="shared" si="4"/>
        <v>1.4786324786324787</v>
      </c>
      <c r="AZ17" s="54">
        <v>1404</v>
      </c>
      <c r="BA17" s="54">
        <v>5951</v>
      </c>
      <c r="BB17" s="54">
        <v>2735</v>
      </c>
      <c r="BC17" s="58">
        <v>125</v>
      </c>
      <c r="BD17" s="59">
        <v>1236</v>
      </c>
      <c r="BE17" s="60">
        <f t="shared" si="6"/>
        <v>0.72920353982300889</v>
      </c>
    </row>
    <row r="18" spans="1:57" s="38" customFormat="1" ht="12.75" x14ac:dyDescent="0.2">
      <c r="A18" s="3" t="s">
        <v>38</v>
      </c>
      <c r="B18" s="38" t="s">
        <v>176</v>
      </c>
      <c r="C18" s="3" t="s">
        <v>169</v>
      </c>
      <c r="D18" s="3" t="s">
        <v>4</v>
      </c>
      <c r="E18" s="39">
        <v>1086</v>
      </c>
      <c r="F18" s="40">
        <v>52</v>
      </c>
      <c r="G18" s="39">
        <v>1248</v>
      </c>
      <c r="H18" s="42">
        <v>14</v>
      </c>
      <c r="I18" s="42">
        <v>10</v>
      </c>
      <c r="J18" s="42">
        <v>24</v>
      </c>
      <c r="K18" s="42">
        <v>0</v>
      </c>
      <c r="L18" s="42">
        <v>2</v>
      </c>
      <c r="M18" s="44">
        <v>966</v>
      </c>
      <c r="N18" s="44">
        <v>1919</v>
      </c>
      <c r="O18" s="44">
        <v>2016</v>
      </c>
      <c r="P18" s="44">
        <v>2022</v>
      </c>
      <c r="Q18" s="45" t="s">
        <v>5</v>
      </c>
      <c r="R18" s="45" t="s">
        <v>9</v>
      </c>
      <c r="S18" s="46">
        <v>36982</v>
      </c>
      <c r="T18" s="47">
        <f t="shared" si="0"/>
        <v>34.05340699815838</v>
      </c>
      <c r="U18" s="46">
        <v>0</v>
      </c>
      <c r="V18" s="46">
        <v>0</v>
      </c>
      <c r="W18" s="46">
        <v>2000</v>
      </c>
      <c r="X18" s="46">
        <f t="shared" si="1"/>
        <v>2000</v>
      </c>
      <c r="Y18" s="46">
        <v>2000</v>
      </c>
      <c r="Z18" s="46">
        <v>38982</v>
      </c>
      <c r="AA18" s="49">
        <v>3279</v>
      </c>
      <c r="AB18" s="49">
        <v>17759</v>
      </c>
      <c r="AC18" s="50">
        <v>24613</v>
      </c>
      <c r="AD18" s="49">
        <v>45651</v>
      </c>
      <c r="AE18" s="52">
        <v>6844</v>
      </c>
      <c r="AF18" s="53">
        <v>733</v>
      </c>
      <c r="AG18" s="53">
        <v>103</v>
      </c>
      <c r="AH18" s="53">
        <v>0</v>
      </c>
      <c r="AI18" s="52">
        <v>7680</v>
      </c>
      <c r="AJ18" s="52">
        <v>13158</v>
      </c>
      <c r="AK18" s="52">
        <v>10598</v>
      </c>
      <c r="AL18" s="53">
        <v>7</v>
      </c>
      <c r="AM18" s="53">
        <v>52</v>
      </c>
      <c r="AN18" s="57">
        <v>410</v>
      </c>
      <c r="AO18" s="55">
        <f t="shared" si="5"/>
        <v>0.37753222836095762</v>
      </c>
      <c r="AP18" s="54">
        <v>2517</v>
      </c>
      <c r="AQ18" s="55">
        <f t="shared" si="2"/>
        <v>2.3176795580110499</v>
      </c>
      <c r="AR18" s="54">
        <v>374</v>
      </c>
      <c r="AS18" s="54">
        <v>22</v>
      </c>
      <c r="AT18" s="54">
        <v>149</v>
      </c>
      <c r="AU18" s="54">
        <v>1074</v>
      </c>
      <c r="AV18" s="57">
        <v>0</v>
      </c>
      <c r="AW18" s="54">
        <v>1096</v>
      </c>
      <c r="AX18" s="55">
        <f t="shared" si="3"/>
        <v>1.0092081031307552</v>
      </c>
      <c r="AY18" s="55">
        <f t="shared" si="4"/>
        <v>0.43543901470003971</v>
      </c>
      <c r="AZ18" s="54">
        <v>220</v>
      </c>
      <c r="BA18" s="54">
        <v>0</v>
      </c>
      <c r="BB18" s="54">
        <v>1134</v>
      </c>
      <c r="BC18" s="58">
        <v>27</v>
      </c>
      <c r="BD18" s="59">
        <v>418</v>
      </c>
      <c r="BE18" s="60">
        <f t="shared" si="6"/>
        <v>0.38489871086556171</v>
      </c>
    </row>
    <row r="19" spans="1:57" s="38" customFormat="1" ht="12.75" x14ac:dyDescent="0.2">
      <c r="A19" s="3" t="s">
        <v>41</v>
      </c>
      <c r="B19" s="38" t="s">
        <v>207</v>
      </c>
      <c r="C19" s="3" t="s">
        <v>168</v>
      </c>
      <c r="D19" s="3" t="s">
        <v>42</v>
      </c>
      <c r="E19" s="39">
        <v>1415</v>
      </c>
      <c r="F19" s="40">
        <v>52</v>
      </c>
      <c r="G19" s="39">
        <v>1560</v>
      </c>
      <c r="H19" s="42">
        <v>40.5</v>
      </c>
      <c r="I19" s="42">
        <v>24</v>
      </c>
      <c r="J19" s="42">
        <v>64.5</v>
      </c>
      <c r="K19" s="42">
        <v>0</v>
      </c>
      <c r="L19" s="42">
        <v>2</v>
      </c>
      <c r="M19" s="43">
        <v>1964</v>
      </c>
      <c r="N19" s="44">
        <v>1990</v>
      </c>
      <c r="O19" s="45" t="s">
        <v>6</v>
      </c>
      <c r="P19" s="44">
        <v>2021</v>
      </c>
      <c r="Q19" s="45" t="s">
        <v>5</v>
      </c>
      <c r="R19" s="45" t="s">
        <v>13</v>
      </c>
      <c r="S19" s="46">
        <v>65000</v>
      </c>
      <c r="T19" s="47">
        <f t="shared" si="0"/>
        <v>45.936395759717314</v>
      </c>
      <c r="U19" s="46">
        <v>300</v>
      </c>
      <c r="V19" s="46">
        <v>2000</v>
      </c>
      <c r="W19" s="46">
        <v>0</v>
      </c>
      <c r="X19" s="46">
        <f t="shared" si="1"/>
        <v>2300</v>
      </c>
      <c r="Y19" s="46">
        <v>5500</v>
      </c>
      <c r="Z19" s="46">
        <v>72800</v>
      </c>
      <c r="AA19" s="49">
        <v>9844</v>
      </c>
      <c r="AB19" s="49">
        <v>86987</v>
      </c>
      <c r="AC19" s="50">
        <v>14215</v>
      </c>
      <c r="AD19" s="49">
        <v>115237</v>
      </c>
      <c r="AE19" s="52">
        <v>13468</v>
      </c>
      <c r="AF19" s="52">
        <v>1506</v>
      </c>
      <c r="AG19" s="53">
        <v>540</v>
      </c>
      <c r="AH19" s="53">
        <v>0</v>
      </c>
      <c r="AI19" s="52">
        <v>15514</v>
      </c>
      <c r="AJ19" s="52">
        <v>13757</v>
      </c>
      <c r="AK19" s="52">
        <v>12351</v>
      </c>
      <c r="AL19" s="53">
        <v>25</v>
      </c>
      <c r="AM19" s="53">
        <v>53</v>
      </c>
      <c r="AN19" s="57">
        <v>540</v>
      </c>
      <c r="AO19" s="55">
        <f t="shared" si="5"/>
        <v>0.38162544169611307</v>
      </c>
      <c r="AP19" s="54">
        <v>8343</v>
      </c>
      <c r="AQ19" s="55">
        <f t="shared" si="2"/>
        <v>5.8961130742049468</v>
      </c>
      <c r="AR19" s="54">
        <v>534</v>
      </c>
      <c r="AS19" s="54">
        <v>290</v>
      </c>
      <c r="AT19" s="54">
        <v>511</v>
      </c>
      <c r="AU19" s="54">
        <v>5070</v>
      </c>
      <c r="AV19" s="57">
        <v>0</v>
      </c>
      <c r="AW19" s="54">
        <v>5360</v>
      </c>
      <c r="AX19" s="55">
        <f t="shared" si="3"/>
        <v>3.7879858657243815</v>
      </c>
      <c r="AY19" s="55">
        <f t="shared" si="4"/>
        <v>0.64245475248711492</v>
      </c>
      <c r="AZ19" s="54">
        <v>1200</v>
      </c>
      <c r="BA19" s="54">
        <v>780</v>
      </c>
      <c r="BB19" s="54"/>
      <c r="BC19" s="58">
        <v>82</v>
      </c>
      <c r="BD19" s="59">
        <v>830</v>
      </c>
      <c r="BE19" s="60">
        <f t="shared" si="6"/>
        <v>0.58657243816254412</v>
      </c>
    </row>
    <row r="20" spans="1:57" s="38" customFormat="1" ht="12.75" x14ac:dyDescent="0.2">
      <c r="A20" s="3" t="s">
        <v>44</v>
      </c>
      <c r="B20" s="38" t="s">
        <v>208</v>
      </c>
      <c r="C20" s="3" t="s">
        <v>169</v>
      </c>
      <c r="D20" s="3" t="s">
        <v>4</v>
      </c>
      <c r="E20" s="39">
        <v>1272</v>
      </c>
      <c r="F20" s="40">
        <v>48</v>
      </c>
      <c r="G20" s="39">
        <v>1000</v>
      </c>
      <c r="H20" s="42">
        <v>31</v>
      </c>
      <c r="I20" s="42">
        <v>4</v>
      </c>
      <c r="J20" s="42">
        <v>35</v>
      </c>
      <c r="K20" s="42">
        <v>0.25</v>
      </c>
      <c r="L20" s="42">
        <v>2</v>
      </c>
      <c r="M20" s="44">
        <v>882</v>
      </c>
      <c r="N20" s="44">
        <v>1894</v>
      </c>
      <c r="O20" s="45" t="s">
        <v>6</v>
      </c>
      <c r="P20" s="45" t="s">
        <v>6</v>
      </c>
      <c r="Q20" s="45" t="s">
        <v>17</v>
      </c>
      <c r="R20" s="45" t="s">
        <v>10</v>
      </c>
      <c r="S20" s="46">
        <v>42000</v>
      </c>
      <c r="T20" s="47">
        <f t="shared" si="0"/>
        <v>33.018867924528301</v>
      </c>
      <c r="U20" s="46">
        <v>720</v>
      </c>
      <c r="V20" s="46">
        <v>0</v>
      </c>
      <c r="W20" s="46">
        <v>4520</v>
      </c>
      <c r="X20" s="46">
        <f t="shared" si="1"/>
        <v>5240</v>
      </c>
      <c r="Y20" s="46">
        <v>25806</v>
      </c>
      <c r="Z20" s="46">
        <v>68526</v>
      </c>
      <c r="AA20" s="49">
        <v>8473</v>
      </c>
      <c r="AB20" s="49">
        <v>43578</v>
      </c>
      <c r="AC20" s="50">
        <v>8496</v>
      </c>
      <c r="AD20" s="49">
        <v>61583</v>
      </c>
      <c r="AE20" s="52">
        <v>7706</v>
      </c>
      <c r="AF20" s="52">
        <v>1918</v>
      </c>
      <c r="AG20" s="53">
        <v>740</v>
      </c>
      <c r="AH20" s="53">
        <v>86</v>
      </c>
      <c r="AI20" s="52">
        <v>10450</v>
      </c>
      <c r="AJ20" s="52">
        <v>13158</v>
      </c>
      <c r="AK20" s="52">
        <v>10598</v>
      </c>
      <c r="AL20" s="53">
        <v>19</v>
      </c>
      <c r="AM20" s="53">
        <v>52</v>
      </c>
      <c r="AN20" s="54">
        <v>1113</v>
      </c>
      <c r="AO20" s="55">
        <f t="shared" si="5"/>
        <v>0.875</v>
      </c>
      <c r="AP20" s="54">
        <v>3076</v>
      </c>
      <c r="AQ20" s="55">
        <f t="shared" si="2"/>
        <v>2.4182389937106916</v>
      </c>
      <c r="AR20" s="54"/>
      <c r="AS20" s="54">
        <v>950</v>
      </c>
      <c r="AT20" s="54">
        <v>1233</v>
      </c>
      <c r="AU20" s="54">
        <v>6398</v>
      </c>
      <c r="AV20" s="57">
        <v>70</v>
      </c>
      <c r="AW20" s="54">
        <v>7348</v>
      </c>
      <c r="AX20" s="55">
        <f t="shared" si="3"/>
        <v>5.7767295597484276</v>
      </c>
      <c r="AY20" s="55">
        <f t="shared" si="4"/>
        <v>2.388816644993498</v>
      </c>
      <c r="AZ20" s="54">
        <v>284</v>
      </c>
      <c r="BA20" s="54">
        <v>0</v>
      </c>
      <c r="BB20" s="54">
        <v>3050</v>
      </c>
      <c r="BC20" s="61">
        <v>0</v>
      </c>
      <c r="BD20" s="59"/>
      <c r="BE20" s="60"/>
    </row>
    <row r="21" spans="1:57" s="38" customFormat="1" ht="12.75" x14ac:dyDescent="0.2">
      <c r="A21" s="3" t="s">
        <v>45</v>
      </c>
      <c r="B21" s="38" t="s">
        <v>201</v>
      </c>
      <c r="C21" s="3" t="s">
        <v>181</v>
      </c>
      <c r="D21" s="3" t="s">
        <v>42</v>
      </c>
      <c r="E21" s="39">
        <v>1489</v>
      </c>
      <c r="F21" s="40">
        <v>52</v>
      </c>
      <c r="G21" s="40">
        <v>780</v>
      </c>
      <c r="H21" s="42">
        <v>20</v>
      </c>
      <c r="I21" s="42">
        <v>0</v>
      </c>
      <c r="J21" s="42">
        <v>20</v>
      </c>
      <c r="K21" s="42">
        <v>6</v>
      </c>
      <c r="L21" s="42">
        <v>2</v>
      </c>
      <c r="M21" s="43">
        <v>1700</v>
      </c>
      <c r="N21" s="44">
        <v>1933</v>
      </c>
      <c r="O21" s="44">
        <v>2002</v>
      </c>
      <c r="P21" s="44">
        <v>2022</v>
      </c>
      <c r="Q21" s="45" t="s">
        <v>5</v>
      </c>
      <c r="R21" s="45" t="s">
        <v>5</v>
      </c>
      <c r="S21" s="46">
        <v>18500</v>
      </c>
      <c r="T21" s="47">
        <f t="shared" si="0"/>
        <v>12.424445936870383</v>
      </c>
      <c r="U21" s="46">
        <v>200</v>
      </c>
      <c r="V21" s="46">
        <v>2100</v>
      </c>
      <c r="W21" s="46">
        <v>3000</v>
      </c>
      <c r="X21" s="46">
        <f t="shared" si="1"/>
        <v>5300</v>
      </c>
      <c r="Y21" s="46">
        <v>13282</v>
      </c>
      <c r="Z21" s="46">
        <v>34082</v>
      </c>
      <c r="AA21" s="49">
        <v>1600</v>
      </c>
      <c r="AB21" s="49">
        <v>17488</v>
      </c>
      <c r="AC21" s="50">
        <v>10070</v>
      </c>
      <c r="AD21" s="49">
        <v>32379</v>
      </c>
      <c r="AE21" s="52">
        <v>3522</v>
      </c>
      <c r="AF21" s="53">
        <v>225</v>
      </c>
      <c r="AG21" s="53">
        <v>36</v>
      </c>
      <c r="AH21" s="53">
        <v>12</v>
      </c>
      <c r="AI21" s="52">
        <v>3795</v>
      </c>
      <c r="AJ21" s="52">
        <v>13757</v>
      </c>
      <c r="AK21" s="52">
        <v>12351</v>
      </c>
      <c r="AL21" s="53">
        <v>10</v>
      </c>
      <c r="AM21" s="53">
        <v>52</v>
      </c>
      <c r="AN21" s="57">
        <v>507</v>
      </c>
      <c r="AO21" s="55">
        <f t="shared" si="5"/>
        <v>0.34049697783747479</v>
      </c>
      <c r="AP21" s="54">
        <v>1764</v>
      </c>
      <c r="AQ21" s="55">
        <f t="shared" si="2"/>
        <v>1.1846877098723976</v>
      </c>
      <c r="AR21" s="54"/>
      <c r="AS21" s="54">
        <v>984</v>
      </c>
      <c r="AT21" s="54">
        <v>1213</v>
      </c>
      <c r="AU21" s="54">
        <v>1206</v>
      </c>
      <c r="AV21" s="57">
        <v>0</v>
      </c>
      <c r="AW21" s="54">
        <v>2190</v>
      </c>
      <c r="AX21" s="55">
        <f t="shared" si="3"/>
        <v>1.4707857622565481</v>
      </c>
      <c r="AY21" s="55">
        <f t="shared" si="4"/>
        <v>1.2414965986394557</v>
      </c>
      <c r="AZ21" s="54">
        <v>6</v>
      </c>
      <c r="BA21" s="54">
        <v>0</v>
      </c>
      <c r="BB21" s="54">
        <v>5046</v>
      </c>
      <c r="BC21" s="58">
        <v>19</v>
      </c>
      <c r="BD21" s="59">
        <v>444</v>
      </c>
      <c r="BE21" s="60">
        <f t="shared" ref="BE21:BE33" si="7">BD21/E21</f>
        <v>0.29818670248488921</v>
      </c>
    </row>
    <row r="22" spans="1:57" s="38" customFormat="1" ht="12.75" x14ac:dyDescent="0.2">
      <c r="A22" s="3" t="s">
        <v>47</v>
      </c>
      <c r="B22" s="38" t="s">
        <v>210</v>
      </c>
      <c r="C22" s="3" t="s">
        <v>191</v>
      </c>
      <c r="D22" s="3" t="s">
        <v>4</v>
      </c>
      <c r="E22" s="39">
        <v>1073</v>
      </c>
      <c r="F22" s="40">
        <v>52</v>
      </c>
      <c r="G22" s="39">
        <v>1664</v>
      </c>
      <c r="H22" s="42">
        <v>0</v>
      </c>
      <c r="I22" s="42">
        <v>0</v>
      </c>
      <c r="J22" s="42">
        <v>0</v>
      </c>
      <c r="K22" s="42">
        <v>5</v>
      </c>
      <c r="L22" s="42">
        <v>0</v>
      </c>
      <c r="M22" s="44">
        <v>552</v>
      </c>
      <c r="N22" s="44">
        <v>1883</v>
      </c>
      <c r="O22" s="44">
        <v>2016</v>
      </c>
      <c r="P22" s="44">
        <v>2016</v>
      </c>
      <c r="Q22" s="45" t="s">
        <v>5</v>
      </c>
      <c r="R22" s="45" t="s">
        <v>13</v>
      </c>
      <c r="S22" s="46">
        <v>4000</v>
      </c>
      <c r="T22" s="47">
        <f t="shared" si="0"/>
        <v>3.7278657968313142</v>
      </c>
      <c r="U22" s="46">
        <v>0</v>
      </c>
      <c r="V22" s="46">
        <v>2000</v>
      </c>
      <c r="W22" s="46">
        <v>0</v>
      </c>
      <c r="X22" s="46">
        <f t="shared" si="1"/>
        <v>2000</v>
      </c>
      <c r="Y22" s="46">
        <v>5511</v>
      </c>
      <c r="Z22" s="46">
        <v>11511</v>
      </c>
      <c r="AA22" s="49">
        <v>4767</v>
      </c>
      <c r="AB22" s="49">
        <v>0</v>
      </c>
      <c r="AC22" s="50">
        <v>3939</v>
      </c>
      <c r="AD22" s="49">
        <v>8706</v>
      </c>
      <c r="AE22" s="52">
        <v>4873</v>
      </c>
      <c r="AF22" s="53">
        <v>793</v>
      </c>
      <c r="AG22" s="53">
        <v>293</v>
      </c>
      <c r="AH22" s="53">
        <v>5</v>
      </c>
      <c r="AI22" s="52">
        <v>5964</v>
      </c>
      <c r="AJ22" s="52">
        <v>13757</v>
      </c>
      <c r="AK22" s="52">
        <v>12351</v>
      </c>
      <c r="AL22" s="53">
        <v>0</v>
      </c>
      <c r="AM22" s="53">
        <v>52</v>
      </c>
      <c r="AN22" s="57">
        <v>306</v>
      </c>
      <c r="AO22" s="55">
        <f t="shared" si="5"/>
        <v>0.28518173345759551</v>
      </c>
      <c r="AP22" s="57">
        <v>416</v>
      </c>
      <c r="AQ22" s="55">
        <f t="shared" si="2"/>
        <v>0.38769804287045667</v>
      </c>
      <c r="AR22" s="54"/>
      <c r="AS22" s="54">
        <v>75</v>
      </c>
      <c r="AT22" s="54">
        <v>240</v>
      </c>
      <c r="AU22" s="54">
        <v>1385</v>
      </c>
      <c r="AV22" s="57">
        <v>2</v>
      </c>
      <c r="AW22" s="54">
        <v>1460</v>
      </c>
      <c r="AX22" s="55">
        <f t="shared" si="3"/>
        <v>1.3606710158434296</v>
      </c>
      <c r="AY22" s="55">
        <f t="shared" si="4"/>
        <v>3.5096153846153846</v>
      </c>
      <c r="AZ22" s="54">
        <v>10</v>
      </c>
      <c r="BA22" s="54">
        <v>2000</v>
      </c>
      <c r="BB22" s="54">
        <v>200</v>
      </c>
      <c r="BC22" s="61">
        <v>0</v>
      </c>
      <c r="BD22" s="59">
        <v>0</v>
      </c>
      <c r="BE22" s="60">
        <f t="shared" si="7"/>
        <v>0</v>
      </c>
    </row>
    <row r="23" spans="1:57" s="38" customFormat="1" ht="12.75" x14ac:dyDescent="0.2">
      <c r="A23" s="3" t="s">
        <v>48</v>
      </c>
      <c r="B23" s="38" t="s">
        <v>211</v>
      </c>
      <c r="C23" s="3" t="s">
        <v>171</v>
      </c>
      <c r="D23" s="3" t="s">
        <v>8</v>
      </c>
      <c r="E23" s="39">
        <v>1058</v>
      </c>
      <c r="F23" s="40">
        <v>52</v>
      </c>
      <c r="G23" s="39">
        <v>1404</v>
      </c>
      <c r="H23" s="42">
        <v>60</v>
      </c>
      <c r="I23" s="42">
        <v>1.5</v>
      </c>
      <c r="J23" s="42">
        <v>61.5</v>
      </c>
      <c r="K23" s="42">
        <v>7</v>
      </c>
      <c r="L23" s="42">
        <v>3</v>
      </c>
      <c r="M23" s="43">
        <v>3450</v>
      </c>
      <c r="N23" s="44">
        <v>2002</v>
      </c>
      <c r="O23" s="44">
        <v>2021</v>
      </c>
      <c r="P23" s="44">
        <v>2021</v>
      </c>
      <c r="Q23" s="45" t="s">
        <v>13</v>
      </c>
      <c r="R23" s="45" t="s">
        <v>5</v>
      </c>
      <c r="S23" s="46">
        <v>39200</v>
      </c>
      <c r="T23" s="47">
        <f t="shared" si="0"/>
        <v>37.051039697542535</v>
      </c>
      <c r="U23" s="46">
        <v>0</v>
      </c>
      <c r="V23" s="46">
        <v>16036</v>
      </c>
      <c r="W23" s="46">
        <v>24085</v>
      </c>
      <c r="X23" s="46">
        <f t="shared" si="1"/>
        <v>40121</v>
      </c>
      <c r="Y23" s="46">
        <v>46074</v>
      </c>
      <c r="Z23" s="46">
        <v>101310</v>
      </c>
      <c r="AA23" s="49">
        <v>7577</v>
      </c>
      <c r="AB23" s="49">
        <v>74681</v>
      </c>
      <c r="AC23" s="50">
        <v>21258</v>
      </c>
      <c r="AD23" s="49">
        <v>104666</v>
      </c>
      <c r="AE23" s="52">
        <v>14958</v>
      </c>
      <c r="AF23" s="52">
        <v>1864</v>
      </c>
      <c r="AG23" s="53">
        <v>437</v>
      </c>
      <c r="AH23" s="53">
        <v>108</v>
      </c>
      <c r="AI23" s="52">
        <v>17367</v>
      </c>
      <c r="AJ23" s="52">
        <v>13158</v>
      </c>
      <c r="AK23" s="52">
        <v>10598</v>
      </c>
      <c r="AL23" s="53">
        <v>16</v>
      </c>
      <c r="AM23" s="53">
        <v>52</v>
      </c>
      <c r="AN23" s="54">
        <v>2060</v>
      </c>
      <c r="AO23" s="55">
        <f t="shared" si="5"/>
        <v>1.9470699432892249</v>
      </c>
      <c r="AP23" s="54">
        <v>9837</v>
      </c>
      <c r="AQ23" s="55">
        <f t="shared" si="2"/>
        <v>9.2977315689981097</v>
      </c>
      <c r="AR23" s="54">
        <v>948</v>
      </c>
      <c r="AS23" s="54">
        <v>0</v>
      </c>
      <c r="AT23" s="54">
        <v>207</v>
      </c>
      <c r="AU23" s="54">
        <v>14499</v>
      </c>
      <c r="AV23" s="57">
        <v>131</v>
      </c>
      <c r="AW23" s="54">
        <v>14499</v>
      </c>
      <c r="AX23" s="55">
        <f t="shared" si="3"/>
        <v>13.704158790170132</v>
      </c>
      <c r="AY23" s="55">
        <f t="shared" si="4"/>
        <v>1.473924977127173</v>
      </c>
      <c r="AZ23" s="54">
        <v>380</v>
      </c>
      <c r="BA23" s="54">
        <v>11080</v>
      </c>
      <c r="BB23" s="54">
        <v>7164</v>
      </c>
      <c r="BC23" s="58">
        <v>119</v>
      </c>
      <c r="BD23" s="59">
        <v>1404</v>
      </c>
      <c r="BE23" s="60">
        <f t="shared" si="7"/>
        <v>1.3270321361058601</v>
      </c>
    </row>
    <row r="24" spans="1:57" s="38" customFormat="1" ht="12.75" x14ac:dyDescent="0.2">
      <c r="A24" s="3" t="s">
        <v>49</v>
      </c>
      <c r="B24" s="38" t="s">
        <v>212</v>
      </c>
      <c r="C24" s="3" t="s">
        <v>176</v>
      </c>
      <c r="D24" s="3" t="s">
        <v>8</v>
      </c>
      <c r="E24" s="39">
        <v>1138</v>
      </c>
      <c r="F24" s="40">
        <v>52</v>
      </c>
      <c r="G24" s="39">
        <v>1138</v>
      </c>
      <c r="H24" s="42">
        <v>25</v>
      </c>
      <c r="I24" s="42">
        <v>9</v>
      </c>
      <c r="J24" s="42">
        <v>34</v>
      </c>
      <c r="K24" s="42">
        <v>8</v>
      </c>
      <c r="L24" s="42">
        <v>2</v>
      </c>
      <c r="M24" s="43">
        <v>1125</v>
      </c>
      <c r="N24" s="44">
        <v>1937</v>
      </c>
      <c r="O24" s="44">
        <v>1937</v>
      </c>
      <c r="P24" s="45" t="s">
        <v>6</v>
      </c>
      <c r="Q24" s="45" t="s">
        <v>17</v>
      </c>
      <c r="R24" s="45" t="s">
        <v>17</v>
      </c>
      <c r="S24" s="46">
        <v>40000</v>
      </c>
      <c r="T24" s="47">
        <f t="shared" si="0"/>
        <v>35.149384885764498</v>
      </c>
      <c r="U24" s="46">
        <v>3054</v>
      </c>
      <c r="V24" s="46">
        <v>54579</v>
      </c>
      <c r="W24" s="46">
        <v>9600</v>
      </c>
      <c r="X24" s="46">
        <f t="shared" si="1"/>
        <v>67233</v>
      </c>
      <c r="Y24" s="46">
        <v>26939</v>
      </c>
      <c r="Z24" s="46">
        <v>124572</v>
      </c>
      <c r="AA24" s="49">
        <v>9723</v>
      </c>
      <c r="AB24" s="49">
        <v>61927</v>
      </c>
      <c r="AC24" s="50">
        <v>17456</v>
      </c>
      <c r="AD24" s="49">
        <v>148185</v>
      </c>
      <c r="AE24" s="52">
        <v>9192</v>
      </c>
      <c r="AF24" s="53">
        <v>943</v>
      </c>
      <c r="AG24" s="53">
        <v>231</v>
      </c>
      <c r="AH24" s="53">
        <v>60</v>
      </c>
      <c r="AI24" s="52">
        <v>10426</v>
      </c>
      <c r="AJ24" s="52">
        <v>14577</v>
      </c>
      <c r="AK24" s="52">
        <v>23021</v>
      </c>
      <c r="AL24" s="53">
        <v>5</v>
      </c>
      <c r="AM24" s="53">
        <v>52</v>
      </c>
      <c r="AN24" s="57">
        <v>892</v>
      </c>
      <c r="AO24" s="55">
        <f t="shared" si="5"/>
        <v>0.78383128295254834</v>
      </c>
      <c r="AP24" s="54">
        <v>3278</v>
      </c>
      <c r="AQ24" s="55">
        <f t="shared" si="2"/>
        <v>2.8804920913884007</v>
      </c>
      <c r="AR24" s="54">
        <v>120</v>
      </c>
      <c r="AS24" s="54">
        <v>2439</v>
      </c>
      <c r="AT24" s="54">
        <v>3031</v>
      </c>
      <c r="AU24" s="54">
        <v>4537</v>
      </c>
      <c r="AV24" s="57">
        <v>16</v>
      </c>
      <c r="AW24" s="54">
        <v>6976</v>
      </c>
      <c r="AX24" s="55">
        <f t="shared" si="3"/>
        <v>6.1300527240773288</v>
      </c>
      <c r="AY24" s="55">
        <f t="shared" si="4"/>
        <v>2.1281269066503965</v>
      </c>
      <c r="AZ24" s="54">
        <v>1300</v>
      </c>
      <c r="BA24" s="54">
        <v>2653</v>
      </c>
      <c r="BB24" s="54">
        <v>4500</v>
      </c>
      <c r="BC24" s="58">
        <v>50</v>
      </c>
      <c r="BD24" s="59">
        <v>319</v>
      </c>
      <c r="BE24" s="60">
        <f t="shared" si="7"/>
        <v>0.28031634446397186</v>
      </c>
    </row>
    <row r="25" spans="1:57" s="38" customFormat="1" ht="12.75" x14ac:dyDescent="0.2">
      <c r="A25" s="3" t="s">
        <v>51</v>
      </c>
      <c r="B25" s="38" t="s">
        <v>214</v>
      </c>
      <c r="C25" s="3" t="s">
        <v>184</v>
      </c>
      <c r="D25" s="3" t="s">
        <v>4</v>
      </c>
      <c r="E25" s="39">
        <v>1442</v>
      </c>
      <c r="F25" s="40">
        <v>52</v>
      </c>
      <c r="G25" s="39">
        <v>3380</v>
      </c>
      <c r="H25" s="42">
        <v>23</v>
      </c>
      <c r="I25" s="42">
        <v>0</v>
      </c>
      <c r="J25" s="42">
        <v>23</v>
      </c>
      <c r="K25" s="42">
        <v>6</v>
      </c>
      <c r="L25" s="42">
        <v>1</v>
      </c>
      <c r="M25" s="43">
        <v>2050</v>
      </c>
      <c r="N25" s="45"/>
      <c r="O25" s="44">
        <v>1954</v>
      </c>
      <c r="P25" s="45"/>
      <c r="Q25" s="45" t="s">
        <v>9</v>
      </c>
      <c r="R25" s="45" t="s">
        <v>10</v>
      </c>
      <c r="S25" s="46">
        <v>13860</v>
      </c>
      <c r="T25" s="47">
        <f t="shared" si="0"/>
        <v>9.6116504854368934</v>
      </c>
      <c r="U25" s="46">
        <v>2340</v>
      </c>
      <c r="V25" s="46">
        <v>3000</v>
      </c>
      <c r="W25" s="46">
        <v>1500</v>
      </c>
      <c r="X25" s="46">
        <f t="shared" si="1"/>
        <v>6840</v>
      </c>
      <c r="Y25" s="46">
        <v>6258</v>
      </c>
      <c r="Z25" s="46">
        <v>25458</v>
      </c>
      <c r="AA25" s="49">
        <v>3579</v>
      </c>
      <c r="AB25" s="49">
        <v>18427</v>
      </c>
      <c r="AC25" s="50">
        <v>9964</v>
      </c>
      <c r="AD25" s="49">
        <v>33470</v>
      </c>
      <c r="AE25" s="52">
        <v>4815</v>
      </c>
      <c r="AF25" s="53">
        <v>706</v>
      </c>
      <c r="AG25" s="53">
        <v>201</v>
      </c>
      <c r="AH25" s="53">
        <v>0</v>
      </c>
      <c r="AI25" s="52">
        <v>5722</v>
      </c>
      <c r="AJ25" s="52">
        <v>13158</v>
      </c>
      <c r="AK25" s="52">
        <v>10598</v>
      </c>
      <c r="AL25" s="53">
        <v>18</v>
      </c>
      <c r="AM25" s="53">
        <v>52</v>
      </c>
      <c r="AN25" s="57">
        <v>362</v>
      </c>
      <c r="AO25" s="55">
        <f t="shared" si="5"/>
        <v>0.25104022191400832</v>
      </c>
      <c r="AP25" s="57">
        <v>684</v>
      </c>
      <c r="AQ25" s="55">
        <f t="shared" si="2"/>
        <v>0.47434119278779474</v>
      </c>
      <c r="AR25" s="54">
        <v>75</v>
      </c>
      <c r="AS25" s="54">
        <v>155</v>
      </c>
      <c r="AT25" s="54">
        <v>324</v>
      </c>
      <c r="AU25" s="54">
        <v>2180</v>
      </c>
      <c r="AV25" s="57">
        <v>0</v>
      </c>
      <c r="AW25" s="54">
        <v>2335</v>
      </c>
      <c r="AX25" s="55">
        <f t="shared" si="3"/>
        <v>1.6192787794729542</v>
      </c>
      <c r="AY25" s="55">
        <f t="shared" si="4"/>
        <v>3.4137426900584797</v>
      </c>
      <c r="AZ25" s="54">
        <v>61</v>
      </c>
      <c r="BA25" s="54">
        <v>97</v>
      </c>
      <c r="BB25" s="54">
        <v>1002</v>
      </c>
      <c r="BC25" s="58">
        <v>47</v>
      </c>
      <c r="BD25" s="59">
        <v>318</v>
      </c>
      <c r="BE25" s="60">
        <f t="shared" si="7"/>
        <v>0.22052704576976423</v>
      </c>
    </row>
    <row r="26" spans="1:57" s="38" customFormat="1" ht="12.75" x14ac:dyDescent="0.2">
      <c r="A26" s="3" t="s">
        <v>54</v>
      </c>
      <c r="B26" s="38" t="s">
        <v>217</v>
      </c>
      <c r="C26" s="3" t="s">
        <v>187</v>
      </c>
      <c r="D26" s="3" t="s">
        <v>8</v>
      </c>
      <c r="E26" s="39">
        <v>2039</v>
      </c>
      <c r="F26" s="40">
        <v>52</v>
      </c>
      <c r="G26" s="39">
        <v>1820</v>
      </c>
      <c r="H26" s="42">
        <v>65</v>
      </c>
      <c r="I26" s="42">
        <v>35</v>
      </c>
      <c r="J26" s="42">
        <v>100</v>
      </c>
      <c r="K26" s="42">
        <v>0</v>
      </c>
      <c r="L26" s="42">
        <v>5</v>
      </c>
      <c r="M26" s="43">
        <v>3600</v>
      </c>
      <c r="N26" s="44">
        <v>1802</v>
      </c>
      <c r="O26" s="44">
        <v>1990</v>
      </c>
      <c r="P26" s="44">
        <v>2023</v>
      </c>
      <c r="Q26" s="45" t="s">
        <v>9</v>
      </c>
      <c r="R26" s="45" t="s">
        <v>9</v>
      </c>
      <c r="S26" s="46">
        <v>20000</v>
      </c>
      <c r="T26" s="47">
        <f t="shared" si="0"/>
        <v>9.8087297694948496</v>
      </c>
      <c r="U26" s="46">
        <v>2529</v>
      </c>
      <c r="V26" s="46">
        <v>0</v>
      </c>
      <c r="W26" s="46">
        <v>0</v>
      </c>
      <c r="X26" s="46">
        <f t="shared" si="1"/>
        <v>2529</v>
      </c>
      <c r="Y26" s="46">
        <v>107610</v>
      </c>
      <c r="Z26" s="46">
        <v>130139</v>
      </c>
      <c r="AA26" s="49">
        <v>12976</v>
      </c>
      <c r="AB26" s="49">
        <v>118389</v>
      </c>
      <c r="AC26" s="50">
        <v>33376</v>
      </c>
      <c r="AD26" s="49">
        <v>167120</v>
      </c>
      <c r="AE26" s="52">
        <v>14929</v>
      </c>
      <c r="AF26" s="52">
        <v>4607</v>
      </c>
      <c r="AG26" s="53">
        <v>909</v>
      </c>
      <c r="AH26" s="52">
        <v>1736</v>
      </c>
      <c r="AI26" s="52">
        <v>22181</v>
      </c>
      <c r="AJ26" s="52">
        <v>13158</v>
      </c>
      <c r="AK26" s="52">
        <v>10598</v>
      </c>
      <c r="AL26" s="53">
        <v>32</v>
      </c>
      <c r="AM26" s="53">
        <v>53</v>
      </c>
      <c r="AN26" s="57">
        <v>982</v>
      </c>
      <c r="AO26" s="55">
        <f t="shared" si="5"/>
        <v>0.48160863168219714</v>
      </c>
      <c r="AP26" s="57">
        <v>561</v>
      </c>
      <c r="AQ26" s="55">
        <f t="shared" si="2"/>
        <v>0.27513487003433057</v>
      </c>
      <c r="AR26" s="54">
        <v>321</v>
      </c>
      <c r="AS26" s="54">
        <v>2139</v>
      </c>
      <c r="AT26" s="54">
        <v>2392</v>
      </c>
      <c r="AU26" s="54">
        <v>11523</v>
      </c>
      <c r="AV26" s="57">
        <v>0</v>
      </c>
      <c r="AW26" s="54">
        <v>13662</v>
      </c>
      <c r="AX26" s="55">
        <f t="shared" si="3"/>
        <v>6.7003433055419324</v>
      </c>
      <c r="AY26" s="55">
        <f t="shared" si="4"/>
        <v>24.352941176470587</v>
      </c>
      <c r="AZ26" s="54">
        <v>36</v>
      </c>
      <c r="BA26" s="54">
        <v>8598</v>
      </c>
      <c r="BB26" s="54"/>
      <c r="BC26" s="58">
        <v>20</v>
      </c>
      <c r="BD26" s="59">
        <v>1040</v>
      </c>
      <c r="BE26" s="60">
        <f t="shared" si="7"/>
        <v>0.51005394801373227</v>
      </c>
    </row>
    <row r="27" spans="1:57" s="38" customFormat="1" ht="12.75" x14ac:dyDescent="0.2">
      <c r="A27" s="3" t="s">
        <v>55</v>
      </c>
      <c r="B27" s="38" t="s">
        <v>218</v>
      </c>
      <c r="C27" s="3" t="s">
        <v>198</v>
      </c>
      <c r="D27" s="3" t="s">
        <v>4</v>
      </c>
      <c r="E27" s="39">
        <v>1130</v>
      </c>
      <c r="F27" s="40">
        <v>52</v>
      </c>
      <c r="G27" s="39">
        <v>1664</v>
      </c>
      <c r="H27" s="42">
        <v>73</v>
      </c>
      <c r="I27" s="42">
        <v>25</v>
      </c>
      <c r="J27" s="42">
        <v>98</v>
      </c>
      <c r="K27" s="42">
        <v>6</v>
      </c>
      <c r="L27" s="42">
        <v>3</v>
      </c>
      <c r="M27" s="43">
        <v>3372</v>
      </c>
      <c r="N27" s="44">
        <v>1956</v>
      </c>
      <c r="O27" s="44">
        <v>2003</v>
      </c>
      <c r="P27" s="44">
        <v>2015</v>
      </c>
      <c r="Q27" s="45" t="s">
        <v>13</v>
      </c>
      <c r="R27" s="45" t="s">
        <v>13</v>
      </c>
      <c r="S27" s="46">
        <v>222239</v>
      </c>
      <c r="T27" s="47">
        <f t="shared" si="0"/>
        <v>196.67168141592921</v>
      </c>
      <c r="U27" s="46">
        <v>0</v>
      </c>
      <c r="V27" s="46">
        <v>2000</v>
      </c>
      <c r="W27" s="46">
        <v>0</v>
      </c>
      <c r="X27" s="46">
        <f t="shared" si="1"/>
        <v>2000</v>
      </c>
      <c r="Y27" s="46">
        <v>4283</v>
      </c>
      <c r="Z27" s="46">
        <v>228522</v>
      </c>
      <c r="AA27" s="49">
        <v>32719</v>
      </c>
      <c r="AB27" s="49">
        <v>165711</v>
      </c>
      <c r="AC27" s="50">
        <v>20010</v>
      </c>
      <c r="AD27" s="49">
        <v>225077</v>
      </c>
      <c r="AE27" s="52">
        <v>15618</v>
      </c>
      <c r="AF27" s="52">
        <v>2200</v>
      </c>
      <c r="AG27" s="53">
        <v>623</v>
      </c>
      <c r="AH27" s="53">
        <v>0</v>
      </c>
      <c r="AI27" s="52">
        <v>18441</v>
      </c>
      <c r="AJ27" s="52">
        <v>1565</v>
      </c>
      <c r="AK27" s="52">
        <v>13671</v>
      </c>
      <c r="AL27" s="53">
        <v>45</v>
      </c>
      <c r="AM27" s="53">
        <v>59</v>
      </c>
      <c r="AN27" s="54">
        <v>2328</v>
      </c>
      <c r="AO27" s="55">
        <f t="shared" si="5"/>
        <v>2.0601769911504424</v>
      </c>
      <c r="AP27" s="54">
        <v>6946</v>
      </c>
      <c r="AQ27" s="55">
        <f t="shared" si="2"/>
        <v>6.1469026548672563</v>
      </c>
      <c r="AR27" s="54"/>
      <c r="AS27" s="54">
        <v>10095</v>
      </c>
      <c r="AT27" s="54" t="s">
        <v>6</v>
      </c>
      <c r="AU27" s="54">
        <v>7520</v>
      </c>
      <c r="AV27" s="57">
        <v>0</v>
      </c>
      <c r="AW27" s="54">
        <v>17615</v>
      </c>
      <c r="AX27" s="55">
        <f t="shared" si="3"/>
        <v>15.58849557522124</v>
      </c>
      <c r="AY27" s="55">
        <f t="shared" si="4"/>
        <v>2.5359919378059317</v>
      </c>
      <c r="AZ27" s="54">
        <v>797</v>
      </c>
      <c r="BA27" s="54">
        <v>710</v>
      </c>
      <c r="BB27" s="54">
        <v>0</v>
      </c>
      <c r="BC27" s="58">
        <v>159</v>
      </c>
      <c r="BD27" s="59">
        <v>1560</v>
      </c>
      <c r="BE27" s="60">
        <f t="shared" si="7"/>
        <v>1.3805309734513274</v>
      </c>
    </row>
    <row r="28" spans="1:57" s="38" customFormat="1" ht="12.75" x14ac:dyDescent="0.2">
      <c r="A28" s="3" t="s">
        <v>60</v>
      </c>
      <c r="B28" s="38" t="s">
        <v>222</v>
      </c>
      <c r="C28" s="3" t="s">
        <v>169</v>
      </c>
      <c r="D28" s="3" t="s">
        <v>4</v>
      </c>
      <c r="E28" s="39">
        <v>1102</v>
      </c>
      <c r="F28" s="40">
        <v>51</v>
      </c>
      <c r="G28" s="39">
        <v>1250</v>
      </c>
      <c r="H28" s="42">
        <v>35</v>
      </c>
      <c r="I28" s="42">
        <v>0</v>
      </c>
      <c r="J28" s="42">
        <v>35</v>
      </c>
      <c r="K28" s="42">
        <v>7</v>
      </c>
      <c r="L28" s="42">
        <v>1</v>
      </c>
      <c r="M28" s="43">
        <v>2764</v>
      </c>
      <c r="N28" s="44">
        <v>1944</v>
      </c>
      <c r="O28" s="44">
        <v>2002</v>
      </c>
      <c r="P28" s="44">
        <v>2019</v>
      </c>
      <c r="Q28" s="45" t="s">
        <v>17</v>
      </c>
      <c r="R28" s="45" t="s">
        <v>10</v>
      </c>
      <c r="S28" s="46">
        <v>102048</v>
      </c>
      <c r="T28" s="47">
        <f t="shared" si="0"/>
        <v>92.60254083484574</v>
      </c>
      <c r="U28" s="46">
        <v>200</v>
      </c>
      <c r="V28" s="46">
        <v>2000</v>
      </c>
      <c r="W28" s="46">
        <v>1500</v>
      </c>
      <c r="X28" s="46">
        <f t="shared" si="1"/>
        <v>3700</v>
      </c>
      <c r="Y28" s="46">
        <v>15895</v>
      </c>
      <c r="Z28" s="46">
        <v>120143</v>
      </c>
      <c r="AA28" s="49">
        <v>9470</v>
      </c>
      <c r="AB28" s="49">
        <v>55811</v>
      </c>
      <c r="AC28" s="50">
        <v>27636</v>
      </c>
      <c r="AD28" s="49">
        <v>94596</v>
      </c>
      <c r="AE28" s="52">
        <v>15107</v>
      </c>
      <c r="AF28" s="52">
        <v>1305</v>
      </c>
      <c r="AG28" s="53">
        <v>448</v>
      </c>
      <c r="AH28" s="53">
        <v>80</v>
      </c>
      <c r="AI28" s="52">
        <v>16940</v>
      </c>
      <c r="AJ28" s="52">
        <v>13158</v>
      </c>
      <c r="AK28" s="52">
        <v>10598</v>
      </c>
      <c r="AL28" s="53">
        <v>14</v>
      </c>
      <c r="AM28" s="53">
        <v>52</v>
      </c>
      <c r="AN28" s="57">
        <v>652</v>
      </c>
      <c r="AO28" s="55">
        <f t="shared" si="5"/>
        <v>0.59165154264972775</v>
      </c>
      <c r="AP28" s="54">
        <v>4702</v>
      </c>
      <c r="AQ28" s="55">
        <f t="shared" si="2"/>
        <v>4.266787658802178</v>
      </c>
      <c r="AR28" s="54">
        <v>332</v>
      </c>
      <c r="AS28" s="54">
        <v>1171</v>
      </c>
      <c r="AT28" s="54">
        <v>1384</v>
      </c>
      <c r="AU28" s="54">
        <v>8672</v>
      </c>
      <c r="AV28" s="57">
        <v>90</v>
      </c>
      <c r="AW28" s="54">
        <v>9843</v>
      </c>
      <c r="AX28" s="55">
        <f t="shared" si="3"/>
        <v>8.9319419237749553</v>
      </c>
      <c r="AY28" s="55">
        <f t="shared" si="4"/>
        <v>2.0933645257337301</v>
      </c>
      <c r="AZ28" s="54">
        <v>350</v>
      </c>
      <c r="BA28" s="54">
        <v>988</v>
      </c>
      <c r="BB28" s="54"/>
      <c r="BC28" s="58">
        <v>33</v>
      </c>
      <c r="BD28" s="59">
        <v>539</v>
      </c>
      <c r="BE28" s="60">
        <f t="shared" si="7"/>
        <v>0.48911070780399274</v>
      </c>
    </row>
    <row r="29" spans="1:57" s="38" customFormat="1" ht="12.75" x14ac:dyDescent="0.2">
      <c r="A29" s="3" t="s">
        <v>62</v>
      </c>
      <c r="B29" s="38" t="s">
        <v>224</v>
      </c>
      <c r="C29" s="3" t="s">
        <v>168</v>
      </c>
      <c r="D29" s="3" t="s">
        <v>8</v>
      </c>
      <c r="E29" s="39">
        <v>2158</v>
      </c>
      <c r="F29" s="40">
        <v>52</v>
      </c>
      <c r="G29" s="39">
        <v>1729</v>
      </c>
      <c r="H29" s="42">
        <v>116</v>
      </c>
      <c r="I29" s="42">
        <v>10</v>
      </c>
      <c r="J29" s="42">
        <v>126</v>
      </c>
      <c r="K29" s="42">
        <v>12</v>
      </c>
      <c r="L29" s="42">
        <v>5</v>
      </c>
      <c r="M29" s="43">
        <v>7000</v>
      </c>
      <c r="N29" s="44">
        <v>1901</v>
      </c>
      <c r="O29" s="44">
        <v>2014</v>
      </c>
      <c r="P29" s="44">
        <v>2021</v>
      </c>
      <c r="Q29" s="45" t="s">
        <v>13</v>
      </c>
      <c r="R29" s="45" t="s">
        <v>13</v>
      </c>
      <c r="S29" s="46">
        <v>26200</v>
      </c>
      <c r="T29" s="47">
        <f t="shared" si="0"/>
        <v>12.140871177015756</v>
      </c>
      <c r="U29" s="46">
        <v>300</v>
      </c>
      <c r="V29" s="46">
        <v>5523</v>
      </c>
      <c r="W29" s="46">
        <v>7330</v>
      </c>
      <c r="X29" s="46">
        <f t="shared" si="1"/>
        <v>13153</v>
      </c>
      <c r="Y29" s="46">
        <v>51709</v>
      </c>
      <c r="Z29" s="46">
        <v>83732</v>
      </c>
      <c r="AA29" s="49">
        <v>15806</v>
      </c>
      <c r="AB29" s="49">
        <v>137107</v>
      </c>
      <c r="AC29" s="50">
        <v>37600</v>
      </c>
      <c r="AD29" s="49">
        <v>192041</v>
      </c>
      <c r="AE29" s="52">
        <v>11918</v>
      </c>
      <c r="AF29" s="52">
        <v>1092</v>
      </c>
      <c r="AG29" s="53">
        <v>957</v>
      </c>
      <c r="AH29" s="53">
        <v>13</v>
      </c>
      <c r="AI29" s="52">
        <v>13980</v>
      </c>
      <c r="AJ29" s="52">
        <v>17687</v>
      </c>
      <c r="AK29" s="52">
        <v>15352</v>
      </c>
      <c r="AL29" s="53">
        <v>10</v>
      </c>
      <c r="AM29" s="53">
        <v>52</v>
      </c>
      <c r="AN29" s="54">
        <v>1304</v>
      </c>
      <c r="AO29" s="55">
        <f t="shared" si="5"/>
        <v>0.60426320667284528</v>
      </c>
      <c r="AP29" s="54">
        <v>5460</v>
      </c>
      <c r="AQ29" s="55">
        <f t="shared" si="2"/>
        <v>2.5301204819277108</v>
      </c>
      <c r="AR29" s="54"/>
      <c r="AS29" s="54">
        <v>3101</v>
      </c>
      <c r="AT29" s="54">
        <v>3463</v>
      </c>
      <c r="AU29" s="54">
        <v>13804</v>
      </c>
      <c r="AV29" s="57">
        <v>32</v>
      </c>
      <c r="AW29" s="54">
        <v>16905</v>
      </c>
      <c r="AX29" s="55">
        <f t="shared" si="3"/>
        <v>7.8336422613531047</v>
      </c>
      <c r="AY29" s="55">
        <f t="shared" si="4"/>
        <v>3.0961538461538463</v>
      </c>
      <c r="AZ29" s="54">
        <v>571</v>
      </c>
      <c r="BA29" s="54">
        <v>351</v>
      </c>
      <c r="BB29" s="54">
        <v>7500</v>
      </c>
      <c r="BC29" s="58">
        <v>98</v>
      </c>
      <c r="BD29" s="59">
        <v>605</v>
      </c>
      <c r="BE29" s="60">
        <f t="shared" si="7"/>
        <v>0.28035217794253942</v>
      </c>
    </row>
    <row r="30" spans="1:57" s="38" customFormat="1" ht="12.75" x14ac:dyDescent="0.2">
      <c r="A30" s="3" t="s">
        <v>65</v>
      </c>
      <c r="B30" s="38" t="s">
        <v>228</v>
      </c>
      <c r="C30" s="3" t="s">
        <v>181</v>
      </c>
      <c r="D30" s="3" t="s">
        <v>8</v>
      </c>
      <c r="E30" s="39">
        <v>2372</v>
      </c>
      <c r="F30" s="40">
        <v>52</v>
      </c>
      <c r="G30" s="40">
        <v>26</v>
      </c>
      <c r="H30" s="42">
        <v>45</v>
      </c>
      <c r="I30" s="42">
        <v>0</v>
      </c>
      <c r="J30" s="42">
        <v>45</v>
      </c>
      <c r="K30" s="42">
        <v>15</v>
      </c>
      <c r="L30" s="42">
        <v>2</v>
      </c>
      <c r="M30" s="43">
        <v>4530</v>
      </c>
      <c r="N30" s="44">
        <v>1894</v>
      </c>
      <c r="O30" s="44">
        <v>2004</v>
      </c>
      <c r="P30" s="44">
        <v>2020</v>
      </c>
      <c r="Q30" s="45" t="s">
        <v>13</v>
      </c>
      <c r="R30" s="45" t="s">
        <v>5</v>
      </c>
      <c r="S30" s="46">
        <v>38000</v>
      </c>
      <c r="T30" s="47">
        <f t="shared" si="0"/>
        <v>16.020236087689714</v>
      </c>
      <c r="U30" s="46">
        <v>4982</v>
      </c>
      <c r="V30" s="46">
        <v>4981</v>
      </c>
      <c r="W30" s="46">
        <v>0</v>
      </c>
      <c r="X30" s="46">
        <f t="shared" si="1"/>
        <v>9963</v>
      </c>
      <c r="Y30" s="46">
        <v>16232</v>
      </c>
      <c r="Z30" s="46">
        <v>64195</v>
      </c>
      <c r="AA30" s="49">
        <v>6879</v>
      </c>
      <c r="AB30" s="49">
        <v>34897</v>
      </c>
      <c r="AC30" s="50">
        <v>19367</v>
      </c>
      <c r="AD30" s="49">
        <v>62534</v>
      </c>
      <c r="AE30" s="52">
        <v>14290</v>
      </c>
      <c r="AF30" s="52">
        <v>1160</v>
      </c>
      <c r="AG30" s="53">
        <v>554</v>
      </c>
      <c r="AH30" s="53">
        <v>13</v>
      </c>
      <c r="AI30" s="52">
        <v>16017</v>
      </c>
      <c r="AJ30" s="52">
        <v>13757</v>
      </c>
      <c r="AK30" s="52">
        <v>12351</v>
      </c>
      <c r="AL30" s="53">
        <v>37</v>
      </c>
      <c r="AM30" s="53">
        <v>52</v>
      </c>
      <c r="AN30" s="57">
        <v>940</v>
      </c>
      <c r="AO30" s="55">
        <f t="shared" si="5"/>
        <v>0.39629005059021921</v>
      </c>
      <c r="AP30" s="54">
        <v>3600</v>
      </c>
      <c r="AQ30" s="55">
        <f t="shared" si="2"/>
        <v>1.5177065767284992</v>
      </c>
      <c r="AR30" s="54">
        <v>30</v>
      </c>
      <c r="AS30" s="54">
        <v>1684</v>
      </c>
      <c r="AT30" s="54">
        <v>2991</v>
      </c>
      <c r="AU30" s="54">
        <v>5557</v>
      </c>
      <c r="AV30" s="57">
        <v>16</v>
      </c>
      <c r="AW30" s="54">
        <v>7241</v>
      </c>
      <c r="AX30" s="55">
        <f t="shared" si="3"/>
        <v>3.0526981450252952</v>
      </c>
      <c r="AY30" s="55">
        <f t="shared" si="4"/>
        <v>2.0113888888888889</v>
      </c>
      <c r="AZ30" s="54">
        <v>75</v>
      </c>
      <c r="BA30" s="54">
        <v>500</v>
      </c>
      <c r="BB30" s="54">
        <v>900</v>
      </c>
      <c r="BC30" s="58">
        <v>14</v>
      </c>
      <c r="BD30" s="59">
        <v>101</v>
      </c>
      <c r="BE30" s="60">
        <f t="shared" si="7"/>
        <v>4.2580101180438451E-2</v>
      </c>
    </row>
    <row r="31" spans="1:57" s="38" customFormat="1" ht="12.75" x14ac:dyDescent="0.2">
      <c r="A31" s="3" t="s">
        <v>66</v>
      </c>
      <c r="B31" s="38" t="s">
        <v>229</v>
      </c>
      <c r="C31" s="3" t="s">
        <v>171</v>
      </c>
      <c r="D31" s="3" t="s">
        <v>4</v>
      </c>
      <c r="E31" s="39">
        <v>1070</v>
      </c>
      <c r="F31" s="40">
        <v>52</v>
      </c>
      <c r="G31" s="39">
        <v>1144</v>
      </c>
      <c r="H31" s="42">
        <v>23</v>
      </c>
      <c r="I31" s="42">
        <v>0</v>
      </c>
      <c r="J31" s="42">
        <v>23</v>
      </c>
      <c r="K31" s="42">
        <v>0</v>
      </c>
      <c r="L31" s="42">
        <v>1</v>
      </c>
      <c r="M31" s="44">
        <v>823</v>
      </c>
      <c r="N31" s="44">
        <v>1890</v>
      </c>
      <c r="O31" s="44">
        <v>2007</v>
      </c>
      <c r="P31" s="44">
        <v>2007</v>
      </c>
      <c r="Q31" s="45" t="s">
        <v>10</v>
      </c>
      <c r="R31" s="45" t="s">
        <v>9</v>
      </c>
      <c r="S31" s="46">
        <v>15000</v>
      </c>
      <c r="T31" s="47">
        <f t="shared" si="0"/>
        <v>14.018691588785046</v>
      </c>
      <c r="U31" s="46">
        <v>2000</v>
      </c>
      <c r="V31" s="46">
        <v>0</v>
      </c>
      <c r="W31" s="46">
        <v>2500</v>
      </c>
      <c r="X31" s="46">
        <f t="shared" si="1"/>
        <v>4500</v>
      </c>
      <c r="Y31" s="46">
        <v>7835</v>
      </c>
      <c r="Z31" s="46">
        <v>24835</v>
      </c>
      <c r="AA31" s="49">
        <v>3583</v>
      </c>
      <c r="AB31" s="49">
        <v>18978</v>
      </c>
      <c r="AC31" s="50">
        <v>3939</v>
      </c>
      <c r="AD31" s="49">
        <v>27069</v>
      </c>
      <c r="AE31" s="52">
        <v>1601</v>
      </c>
      <c r="AF31" s="53">
        <v>145</v>
      </c>
      <c r="AG31" s="53">
        <v>0</v>
      </c>
      <c r="AH31" s="53">
        <v>1</v>
      </c>
      <c r="AI31" s="52">
        <v>1747</v>
      </c>
      <c r="AJ31" s="52">
        <v>13158</v>
      </c>
      <c r="AK31" s="52">
        <v>10598</v>
      </c>
      <c r="AL31" s="53">
        <v>14</v>
      </c>
      <c r="AM31" s="53">
        <v>52</v>
      </c>
      <c r="AN31" s="57">
        <v>85</v>
      </c>
      <c r="AO31" s="55">
        <f t="shared" si="5"/>
        <v>7.9439252336448593E-2</v>
      </c>
      <c r="AP31" s="57">
        <v>480</v>
      </c>
      <c r="AQ31" s="55">
        <f t="shared" si="2"/>
        <v>0.44859813084112149</v>
      </c>
      <c r="AR31" s="54">
        <v>55</v>
      </c>
      <c r="AS31" s="54">
        <v>321</v>
      </c>
      <c r="AT31" s="54">
        <v>499</v>
      </c>
      <c r="AU31" s="57">
        <v>832</v>
      </c>
      <c r="AV31" s="57">
        <v>0</v>
      </c>
      <c r="AW31" s="54">
        <v>1153</v>
      </c>
      <c r="AX31" s="55">
        <f t="shared" si="3"/>
        <v>1.077570093457944</v>
      </c>
      <c r="AY31" s="55">
        <f t="shared" si="4"/>
        <v>2.4020833333333331</v>
      </c>
      <c r="AZ31" s="54">
        <v>12</v>
      </c>
      <c r="BA31" s="54">
        <v>2400</v>
      </c>
      <c r="BB31" s="54">
        <v>52</v>
      </c>
      <c r="BC31" s="58">
        <v>34</v>
      </c>
      <c r="BD31" s="59">
        <v>398</v>
      </c>
      <c r="BE31" s="60">
        <f t="shared" si="7"/>
        <v>0.37196261682242993</v>
      </c>
    </row>
    <row r="32" spans="1:57" s="38" customFormat="1" ht="12.75" x14ac:dyDescent="0.2">
      <c r="A32" s="3" t="s">
        <v>68</v>
      </c>
      <c r="B32" s="38" t="s">
        <v>173</v>
      </c>
      <c r="C32" s="3" t="s">
        <v>173</v>
      </c>
      <c r="D32" s="3" t="s">
        <v>4</v>
      </c>
      <c r="E32" s="39">
        <v>2250</v>
      </c>
      <c r="F32" s="40">
        <v>52</v>
      </c>
      <c r="G32" s="39">
        <v>1352</v>
      </c>
      <c r="H32" s="42">
        <v>26</v>
      </c>
      <c r="I32" s="42">
        <v>0</v>
      </c>
      <c r="J32" s="42">
        <v>26</v>
      </c>
      <c r="K32" s="42">
        <v>3</v>
      </c>
      <c r="L32" s="42">
        <v>1</v>
      </c>
      <c r="M32" s="44">
        <v>914</v>
      </c>
      <c r="N32" s="44">
        <v>1925</v>
      </c>
      <c r="O32" s="44">
        <v>2003</v>
      </c>
      <c r="P32" s="44">
        <v>2003</v>
      </c>
      <c r="Q32" s="45" t="s">
        <v>10</v>
      </c>
      <c r="R32" s="45" t="s">
        <v>10</v>
      </c>
      <c r="S32" s="46">
        <v>75659</v>
      </c>
      <c r="T32" s="47">
        <f t="shared" si="0"/>
        <v>33.626222222222225</v>
      </c>
      <c r="U32" s="46">
        <v>200</v>
      </c>
      <c r="V32" s="46">
        <v>5470</v>
      </c>
      <c r="W32" s="46">
        <v>0</v>
      </c>
      <c r="X32" s="46">
        <f t="shared" si="1"/>
        <v>5670</v>
      </c>
      <c r="Y32" s="46">
        <v>6693</v>
      </c>
      <c r="Z32" s="46">
        <v>88022</v>
      </c>
      <c r="AA32" s="49">
        <v>9168</v>
      </c>
      <c r="AB32" s="49">
        <v>52807</v>
      </c>
      <c r="AC32" s="50">
        <v>10353</v>
      </c>
      <c r="AD32" s="49">
        <v>73917</v>
      </c>
      <c r="AE32" s="52">
        <v>6632</v>
      </c>
      <c r="AF32" s="53">
        <v>460</v>
      </c>
      <c r="AG32" s="53">
        <v>446</v>
      </c>
      <c r="AH32" s="53">
        <v>45</v>
      </c>
      <c r="AI32" s="52">
        <v>7583</v>
      </c>
      <c r="AJ32" s="52">
        <v>13757</v>
      </c>
      <c r="AK32" s="52">
        <v>12351</v>
      </c>
      <c r="AL32" s="53">
        <v>2</v>
      </c>
      <c r="AM32" s="53">
        <v>52</v>
      </c>
      <c r="AN32" s="57">
        <v>914</v>
      </c>
      <c r="AO32" s="55">
        <f t="shared" si="5"/>
        <v>0.40622222222222221</v>
      </c>
      <c r="AP32" s="54">
        <v>1248</v>
      </c>
      <c r="AQ32" s="55">
        <f t="shared" si="2"/>
        <v>0.55466666666666664</v>
      </c>
      <c r="AR32" s="54">
        <v>29</v>
      </c>
      <c r="AS32" s="54">
        <v>1557</v>
      </c>
      <c r="AT32" s="54">
        <v>2223</v>
      </c>
      <c r="AU32" s="54">
        <v>2048</v>
      </c>
      <c r="AV32" s="57">
        <v>28</v>
      </c>
      <c r="AW32" s="54">
        <v>3605</v>
      </c>
      <c r="AX32" s="55">
        <f t="shared" si="3"/>
        <v>1.6022222222222222</v>
      </c>
      <c r="AY32" s="55">
        <f t="shared" si="4"/>
        <v>2.8886217948717947</v>
      </c>
      <c r="AZ32" s="54">
        <v>18</v>
      </c>
      <c r="BA32" s="54">
        <v>156</v>
      </c>
      <c r="BB32" s="54">
        <v>799</v>
      </c>
      <c r="BC32" s="58">
        <v>72</v>
      </c>
      <c r="BD32" s="59">
        <v>468</v>
      </c>
      <c r="BE32" s="60">
        <f t="shared" si="7"/>
        <v>0.20799999999999999</v>
      </c>
    </row>
    <row r="33" spans="1:57" s="38" customFormat="1" ht="12.75" x14ac:dyDescent="0.2">
      <c r="A33" s="3" t="s">
        <v>69</v>
      </c>
      <c r="B33" s="38" t="s">
        <v>231</v>
      </c>
      <c r="C33" s="3" t="s">
        <v>171</v>
      </c>
      <c r="D33" s="3" t="s">
        <v>4</v>
      </c>
      <c r="E33" s="39">
        <v>1003</v>
      </c>
      <c r="F33" s="40">
        <v>52</v>
      </c>
      <c r="G33" s="39">
        <v>1598</v>
      </c>
      <c r="H33" s="42">
        <v>57</v>
      </c>
      <c r="I33" s="42">
        <v>4</v>
      </c>
      <c r="J33" s="42">
        <v>61</v>
      </c>
      <c r="K33" s="42">
        <v>40</v>
      </c>
      <c r="L33" s="42">
        <v>4</v>
      </c>
      <c r="M33" s="43">
        <v>5996</v>
      </c>
      <c r="N33" s="44">
        <v>1890</v>
      </c>
      <c r="O33" s="44">
        <v>2009</v>
      </c>
      <c r="P33" s="44">
        <v>2009</v>
      </c>
      <c r="Q33" s="45" t="s">
        <v>5</v>
      </c>
      <c r="R33" s="45" t="s">
        <v>9</v>
      </c>
      <c r="S33" s="46">
        <v>25375</v>
      </c>
      <c r="T33" s="47">
        <f t="shared" si="0"/>
        <v>25.299102691924226</v>
      </c>
      <c r="U33" s="46">
        <v>537</v>
      </c>
      <c r="V33" s="46">
        <v>0</v>
      </c>
      <c r="W33" s="46">
        <v>26998</v>
      </c>
      <c r="X33" s="46">
        <f t="shared" si="1"/>
        <v>27535</v>
      </c>
      <c r="Y33" s="46">
        <v>111187</v>
      </c>
      <c r="Z33" s="46">
        <v>137099</v>
      </c>
      <c r="AA33" s="49">
        <v>8090</v>
      </c>
      <c r="AB33" s="49">
        <v>65386</v>
      </c>
      <c r="AC33" s="50">
        <v>28060</v>
      </c>
      <c r="AD33" s="49">
        <v>112413</v>
      </c>
      <c r="AE33" s="52">
        <v>14643</v>
      </c>
      <c r="AF33" s="52">
        <v>1354</v>
      </c>
      <c r="AG33" s="53">
        <v>465</v>
      </c>
      <c r="AH33" s="53">
        <v>70</v>
      </c>
      <c r="AI33" s="52">
        <v>16532</v>
      </c>
      <c r="AJ33" s="52">
        <v>820</v>
      </c>
      <c r="AK33" s="52">
        <v>10670</v>
      </c>
      <c r="AL33" s="53">
        <v>31</v>
      </c>
      <c r="AM33" s="53">
        <v>53</v>
      </c>
      <c r="AN33" s="57">
        <v>988</v>
      </c>
      <c r="AO33" s="55">
        <f t="shared" si="5"/>
        <v>0.98504486540378866</v>
      </c>
      <c r="AP33" s="54">
        <v>6851</v>
      </c>
      <c r="AQ33" s="55">
        <f t="shared" si="2"/>
        <v>6.8305084745762707</v>
      </c>
      <c r="AR33" s="54">
        <v>802</v>
      </c>
      <c r="AS33" s="54">
        <v>2381</v>
      </c>
      <c r="AT33" s="54">
        <v>2675</v>
      </c>
      <c r="AU33" s="54">
        <v>16473</v>
      </c>
      <c r="AV33" s="57">
        <v>324</v>
      </c>
      <c r="AW33" s="54">
        <v>18854</v>
      </c>
      <c r="AX33" s="55">
        <f t="shared" si="3"/>
        <v>18.797607178464606</v>
      </c>
      <c r="AY33" s="55">
        <f t="shared" si="4"/>
        <v>2.7520070062764561</v>
      </c>
      <c r="AZ33" s="54">
        <v>150</v>
      </c>
      <c r="BA33" s="54">
        <v>22729</v>
      </c>
      <c r="BB33" s="54">
        <v>8628</v>
      </c>
      <c r="BC33" s="58">
        <v>87</v>
      </c>
      <c r="BD33" s="59">
        <v>1530</v>
      </c>
      <c r="BE33" s="60">
        <f t="shared" si="7"/>
        <v>1.5254237288135593</v>
      </c>
    </row>
    <row r="34" spans="1:57" s="38" customFormat="1" ht="12.75" x14ac:dyDescent="0.2">
      <c r="A34" s="3" t="s">
        <v>70</v>
      </c>
      <c r="B34" s="38" t="s">
        <v>232</v>
      </c>
      <c r="C34" s="3" t="s">
        <v>184</v>
      </c>
      <c r="D34" s="3" t="s">
        <v>4</v>
      </c>
      <c r="E34" s="39">
        <v>1331</v>
      </c>
      <c r="F34" s="40">
        <v>42</v>
      </c>
      <c r="G34" s="40">
        <v>650</v>
      </c>
      <c r="H34" s="42">
        <v>22</v>
      </c>
      <c r="I34" s="42">
        <v>0</v>
      </c>
      <c r="J34" s="42">
        <v>22</v>
      </c>
      <c r="K34" s="42">
        <v>2</v>
      </c>
      <c r="L34" s="42">
        <v>1</v>
      </c>
      <c r="M34" s="43">
        <v>2871</v>
      </c>
      <c r="N34" s="44">
        <v>1840</v>
      </c>
      <c r="O34" s="44">
        <v>2006</v>
      </c>
      <c r="P34" s="44">
        <v>2006</v>
      </c>
      <c r="Q34" s="45" t="s">
        <v>9</v>
      </c>
      <c r="R34" s="45" t="s">
        <v>5</v>
      </c>
      <c r="S34" s="46">
        <v>50433</v>
      </c>
      <c r="T34" s="47">
        <f t="shared" si="0"/>
        <v>37.891059353869274</v>
      </c>
      <c r="U34" s="46">
        <v>200</v>
      </c>
      <c r="V34" s="46">
        <v>0</v>
      </c>
      <c r="W34" s="46">
        <v>1500</v>
      </c>
      <c r="X34" s="46">
        <f t="shared" si="1"/>
        <v>1700</v>
      </c>
      <c r="Y34" s="46">
        <v>6181</v>
      </c>
      <c r="Z34" s="46">
        <v>56814</v>
      </c>
      <c r="AA34" s="49">
        <v>4942</v>
      </c>
      <c r="AB34" s="49">
        <v>21993</v>
      </c>
      <c r="AC34" s="50">
        <v>21706</v>
      </c>
      <c r="AD34" s="49">
        <v>50473</v>
      </c>
      <c r="AE34" s="52">
        <v>9314</v>
      </c>
      <c r="AF34" s="53">
        <v>723</v>
      </c>
      <c r="AG34" s="53">
        <v>319</v>
      </c>
      <c r="AH34" s="53">
        <v>8</v>
      </c>
      <c r="AI34" s="52">
        <v>10364</v>
      </c>
      <c r="AJ34" s="52">
        <v>13158</v>
      </c>
      <c r="AK34" s="52">
        <v>10598</v>
      </c>
      <c r="AL34" s="53">
        <v>0</v>
      </c>
      <c r="AM34" s="53">
        <v>52</v>
      </c>
      <c r="AN34" s="57">
        <v>493</v>
      </c>
      <c r="AO34" s="55">
        <f t="shared" si="5"/>
        <v>0.37039819684447783</v>
      </c>
      <c r="AP34" s="54">
        <v>1208</v>
      </c>
      <c r="AQ34" s="55">
        <f t="shared" si="2"/>
        <v>0.90758827948910592</v>
      </c>
      <c r="AR34" s="54"/>
      <c r="AS34" s="54">
        <v>854</v>
      </c>
      <c r="AT34" s="54">
        <v>1018</v>
      </c>
      <c r="AU34" s="54">
        <v>1717</v>
      </c>
      <c r="AV34" s="57">
        <v>0</v>
      </c>
      <c r="AW34" s="54">
        <v>2571</v>
      </c>
      <c r="AX34" s="55">
        <f t="shared" si="3"/>
        <v>1.9316303531179564</v>
      </c>
      <c r="AY34" s="55">
        <f t="shared" si="4"/>
        <v>2.1283112582781456</v>
      </c>
      <c r="AZ34" s="54">
        <v>86</v>
      </c>
      <c r="BA34" s="54"/>
      <c r="BB34" s="54">
        <v>4990</v>
      </c>
      <c r="BC34" s="58">
        <v>14</v>
      </c>
      <c r="BD34" s="59"/>
      <c r="BE34" s="60"/>
    </row>
    <row r="35" spans="1:57" s="38" customFormat="1" ht="12.75" x14ac:dyDescent="0.2">
      <c r="A35" s="3" t="s">
        <v>71</v>
      </c>
      <c r="B35" s="38" t="s">
        <v>233</v>
      </c>
      <c r="C35" s="3" t="s">
        <v>198</v>
      </c>
      <c r="D35" s="3" t="s">
        <v>4</v>
      </c>
      <c r="E35" s="39">
        <v>2104</v>
      </c>
      <c r="F35" s="40">
        <v>52</v>
      </c>
      <c r="G35" s="39">
        <v>1248</v>
      </c>
      <c r="H35" s="42">
        <v>31.5</v>
      </c>
      <c r="I35" s="42">
        <v>0</v>
      </c>
      <c r="J35" s="42">
        <v>31.5</v>
      </c>
      <c r="K35" s="42">
        <v>12</v>
      </c>
      <c r="L35" s="42">
        <v>2</v>
      </c>
      <c r="M35" s="44">
        <v>800</v>
      </c>
      <c r="N35" s="44">
        <v>1894</v>
      </c>
      <c r="O35" s="44">
        <v>2002</v>
      </c>
      <c r="P35" s="44">
        <v>2018</v>
      </c>
      <c r="Q35" s="45" t="s">
        <v>17</v>
      </c>
      <c r="R35" s="45" t="s">
        <v>10</v>
      </c>
      <c r="S35" s="46">
        <v>36812</v>
      </c>
      <c r="T35" s="47">
        <f t="shared" si="0"/>
        <v>17.49619771863118</v>
      </c>
      <c r="U35" s="46">
        <v>2961</v>
      </c>
      <c r="V35" s="46">
        <v>0</v>
      </c>
      <c r="W35" s="46">
        <v>0</v>
      </c>
      <c r="X35" s="46">
        <f t="shared" si="1"/>
        <v>2961</v>
      </c>
      <c r="Y35" s="46">
        <v>19168</v>
      </c>
      <c r="Z35" s="46">
        <v>58941</v>
      </c>
      <c r="AA35" s="49">
        <v>4560</v>
      </c>
      <c r="AB35" s="49">
        <v>36812</v>
      </c>
      <c r="AC35" s="50">
        <v>9076</v>
      </c>
      <c r="AD35" s="49">
        <v>55050</v>
      </c>
      <c r="AE35" s="52">
        <v>4285</v>
      </c>
      <c r="AF35" s="53">
        <v>252</v>
      </c>
      <c r="AG35" s="53">
        <v>327</v>
      </c>
      <c r="AH35" s="53">
        <v>19</v>
      </c>
      <c r="AI35" s="52">
        <v>4883</v>
      </c>
      <c r="AJ35" s="52">
        <v>820</v>
      </c>
      <c r="AK35" s="52">
        <v>10670</v>
      </c>
      <c r="AL35" s="53">
        <v>4</v>
      </c>
      <c r="AM35" s="53">
        <v>52</v>
      </c>
      <c r="AN35" s="57">
        <v>705</v>
      </c>
      <c r="AO35" s="55">
        <f t="shared" si="5"/>
        <v>0.33507604562737642</v>
      </c>
      <c r="AP35" s="54">
        <v>2239</v>
      </c>
      <c r="AQ35" s="55">
        <f t="shared" si="2"/>
        <v>1.0641634980988592</v>
      </c>
      <c r="AR35" s="54">
        <v>7</v>
      </c>
      <c r="AS35" s="54">
        <v>500</v>
      </c>
      <c r="AT35" s="54">
        <v>828</v>
      </c>
      <c r="AU35" s="54">
        <v>4030</v>
      </c>
      <c r="AV35" s="57">
        <v>268</v>
      </c>
      <c r="AW35" s="54">
        <v>4530</v>
      </c>
      <c r="AX35" s="55">
        <f t="shared" si="3"/>
        <v>2.1530418250950571</v>
      </c>
      <c r="AY35" s="55">
        <f t="shared" si="4"/>
        <v>2.0232246538633318</v>
      </c>
      <c r="AZ35" s="54">
        <v>134</v>
      </c>
      <c r="BA35" s="54"/>
      <c r="BB35" s="54"/>
      <c r="BC35" s="58">
        <v>106</v>
      </c>
      <c r="BD35" s="59">
        <v>918</v>
      </c>
      <c r="BE35" s="60">
        <f>BD35/E35</f>
        <v>0.43631178707224333</v>
      </c>
    </row>
    <row r="36" spans="1:57" s="38" customFormat="1" ht="12.75" x14ac:dyDescent="0.2">
      <c r="A36" s="3" t="s">
        <v>72</v>
      </c>
      <c r="B36" s="38" t="s">
        <v>234</v>
      </c>
      <c r="C36" s="3" t="s">
        <v>179</v>
      </c>
      <c r="D36" s="3" t="s">
        <v>4</v>
      </c>
      <c r="E36" s="39">
        <v>1467</v>
      </c>
      <c r="F36" s="40">
        <v>52</v>
      </c>
      <c r="G36" s="39">
        <v>1341</v>
      </c>
      <c r="H36" s="42">
        <v>26</v>
      </c>
      <c r="I36" s="42">
        <v>0</v>
      </c>
      <c r="J36" s="42">
        <v>26</v>
      </c>
      <c r="K36" s="42">
        <v>0</v>
      </c>
      <c r="L36" s="42">
        <v>2</v>
      </c>
      <c r="M36" s="44">
        <v>742</v>
      </c>
      <c r="N36" s="44">
        <v>1952</v>
      </c>
      <c r="O36" s="45" t="s">
        <v>6</v>
      </c>
      <c r="P36" s="45" t="s">
        <v>6</v>
      </c>
      <c r="Q36" s="45" t="s">
        <v>10</v>
      </c>
      <c r="R36" s="45" t="s">
        <v>9</v>
      </c>
      <c r="S36" s="46">
        <v>35000</v>
      </c>
      <c r="T36" s="47">
        <f t="shared" si="0"/>
        <v>23.858214042263121</v>
      </c>
      <c r="U36" s="46">
        <v>300</v>
      </c>
      <c r="V36" s="46">
        <v>2563</v>
      </c>
      <c r="W36" s="46">
        <v>650</v>
      </c>
      <c r="X36" s="46">
        <f t="shared" si="1"/>
        <v>3513</v>
      </c>
      <c r="Y36" s="46">
        <v>650</v>
      </c>
      <c r="Z36" s="46">
        <v>38513</v>
      </c>
      <c r="AA36" s="49">
        <v>2618</v>
      </c>
      <c r="AB36" s="49">
        <v>22042</v>
      </c>
      <c r="AC36" s="50">
        <v>6359</v>
      </c>
      <c r="AD36" s="49">
        <v>31273</v>
      </c>
      <c r="AE36" s="52">
        <v>6515</v>
      </c>
      <c r="AF36" s="53">
        <v>670</v>
      </c>
      <c r="AG36" s="53">
        <v>145</v>
      </c>
      <c r="AH36" s="53">
        <v>8</v>
      </c>
      <c r="AI36" s="52">
        <v>7338</v>
      </c>
      <c r="AJ36" s="52">
        <v>13757</v>
      </c>
      <c r="AK36" s="52">
        <v>12351</v>
      </c>
      <c r="AL36" s="53">
        <v>4</v>
      </c>
      <c r="AM36" s="53">
        <v>52</v>
      </c>
      <c r="AN36" s="57">
        <v>203</v>
      </c>
      <c r="AO36" s="55">
        <f t="shared" si="5"/>
        <v>0.1383776414451261</v>
      </c>
      <c r="AP36" s="54">
        <v>1452</v>
      </c>
      <c r="AQ36" s="55">
        <f t="shared" si="2"/>
        <v>0.9897750511247444</v>
      </c>
      <c r="AR36" s="54">
        <v>18</v>
      </c>
      <c r="AS36" s="54">
        <v>261</v>
      </c>
      <c r="AT36" s="54">
        <v>433</v>
      </c>
      <c r="AU36" s="54">
        <v>2816</v>
      </c>
      <c r="AV36" s="57">
        <v>0</v>
      </c>
      <c r="AW36" s="54">
        <v>3077</v>
      </c>
      <c r="AX36" s="55">
        <f t="shared" si="3"/>
        <v>2.0974778459441037</v>
      </c>
      <c r="AY36" s="55">
        <f t="shared" si="4"/>
        <v>2.1191460055096418</v>
      </c>
      <c r="AZ36" s="54"/>
      <c r="BA36" s="54"/>
      <c r="BB36" s="54"/>
      <c r="BC36" s="61">
        <v>0</v>
      </c>
      <c r="BD36" s="59"/>
      <c r="BE36" s="60"/>
    </row>
    <row r="37" spans="1:57" s="38" customFormat="1" ht="12.75" x14ac:dyDescent="0.2">
      <c r="A37" s="3" t="s">
        <v>77</v>
      </c>
      <c r="B37" s="38" t="s">
        <v>179</v>
      </c>
      <c r="C37" s="3" t="s">
        <v>179</v>
      </c>
      <c r="D37" s="3" t="s">
        <v>4</v>
      </c>
      <c r="E37" s="39">
        <v>1374</v>
      </c>
      <c r="F37" s="40">
        <v>52</v>
      </c>
      <c r="G37" s="39">
        <v>1293</v>
      </c>
      <c r="H37" s="42">
        <v>26</v>
      </c>
      <c r="I37" s="42">
        <v>4</v>
      </c>
      <c r="J37" s="42">
        <v>30</v>
      </c>
      <c r="K37" s="42">
        <v>0.79</v>
      </c>
      <c r="L37" s="42">
        <v>2</v>
      </c>
      <c r="M37" s="43">
        <v>2028</v>
      </c>
      <c r="N37" s="44">
        <v>1908</v>
      </c>
      <c r="O37" s="45" t="s">
        <v>6</v>
      </c>
      <c r="P37" s="45" t="s">
        <v>6</v>
      </c>
      <c r="Q37" s="45" t="s">
        <v>10</v>
      </c>
      <c r="R37" s="45" t="s">
        <v>17</v>
      </c>
      <c r="S37" s="46">
        <v>39000</v>
      </c>
      <c r="T37" s="47">
        <f t="shared" ref="T37:T68" si="8">S37/E37</f>
        <v>28.384279475982531</v>
      </c>
      <c r="U37" s="46">
        <v>837</v>
      </c>
      <c r="V37" s="46">
        <v>2815</v>
      </c>
      <c r="W37" s="46">
        <v>0</v>
      </c>
      <c r="X37" s="46">
        <f t="shared" ref="X37:X68" si="9">SUM(U37:W37)</f>
        <v>3652</v>
      </c>
      <c r="Y37" s="46">
        <v>6955</v>
      </c>
      <c r="Z37" s="46">
        <v>49607</v>
      </c>
      <c r="AA37" s="49">
        <v>4547</v>
      </c>
      <c r="AB37" s="49">
        <v>30076</v>
      </c>
      <c r="AC37" s="50">
        <v>10577</v>
      </c>
      <c r="AD37" s="49">
        <v>45849</v>
      </c>
      <c r="AE37" s="52">
        <v>8036</v>
      </c>
      <c r="AF37" s="52">
        <v>1167</v>
      </c>
      <c r="AG37" s="53">
        <v>423</v>
      </c>
      <c r="AH37" s="53">
        <v>73</v>
      </c>
      <c r="AI37" s="52">
        <v>9699</v>
      </c>
      <c r="AJ37" s="52">
        <v>13757</v>
      </c>
      <c r="AK37" s="52">
        <v>12351</v>
      </c>
      <c r="AL37" s="53">
        <v>8</v>
      </c>
      <c r="AM37" s="53">
        <v>53</v>
      </c>
      <c r="AN37" s="54">
        <v>1023</v>
      </c>
      <c r="AO37" s="55">
        <f t="shared" si="5"/>
        <v>0.74454148471615722</v>
      </c>
      <c r="AP37" s="54">
        <v>2573</v>
      </c>
      <c r="AQ37" s="55">
        <f t="shared" ref="AQ37:AQ68" si="10">AP37/E37</f>
        <v>1.8726346433770014</v>
      </c>
      <c r="AR37" s="54">
        <v>224</v>
      </c>
      <c r="AS37" s="54">
        <v>633</v>
      </c>
      <c r="AT37" s="54">
        <v>847</v>
      </c>
      <c r="AU37" s="54">
        <v>3546</v>
      </c>
      <c r="AV37" s="57">
        <v>130</v>
      </c>
      <c r="AW37" s="54">
        <v>4179</v>
      </c>
      <c r="AX37" s="55">
        <f t="shared" ref="AX37:AX68" si="11">AW37/E37</f>
        <v>3.0414847161572052</v>
      </c>
      <c r="AY37" s="55">
        <f t="shared" ref="AY37:AY56" si="12">AW37/AP37</f>
        <v>1.6241741158181111</v>
      </c>
      <c r="AZ37" s="54">
        <v>57</v>
      </c>
      <c r="BA37" s="54">
        <v>805</v>
      </c>
      <c r="BB37" s="54">
        <v>1289</v>
      </c>
      <c r="BC37" s="58">
        <v>36</v>
      </c>
      <c r="BD37" s="59">
        <v>590</v>
      </c>
      <c r="BE37" s="60">
        <f t="shared" ref="BE37:BE66" si="13">BD37/E37</f>
        <v>0.4294032023289665</v>
      </c>
    </row>
    <row r="38" spans="1:57" s="38" customFormat="1" ht="12.75" x14ac:dyDescent="0.2">
      <c r="A38" s="3" t="s">
        <v>79</v>
      </c>
      <c r="B38" s="38" t="s">
        <v>239</v>
      </c>
      <c r="C38" s="3" t="s">
        <v>201</v>
      </c>
      <c r="D38" s="3" t="s">
        <v>4</v>
      </c>
      <c r="E38" s="39">
        <v>1677</v>
      </c>
      <c r="F38" s="40">
        <v>52</v>
      </c>
      <c r="G38" s="39">
        <v>1560</v>
      </c>
      <c r="H38" s="42">
        <v>37.5</v>
      </c>
      <c r="I38" s="42">
        <v>0</v>
      </c>
      <c r="J38" s="42">
        <v>37.5</v>
      </c>
      <c r="K38" s="42">
        <v>8.5</v>
      </c>
      <c r="L38" s="42">
        <v>2</v>
      </c>
      <c r="M38" s="43">
        <v>7015</v>
      </c>
      <c r="N38" s="44">
        <v>1870</v>
      </c>
      <c r="O38" s="44">
        <v>2008</v>
      </c>
      <c r="P38" s="44">
        <v>2013</v>
      </c>
      <c r="Q38" s="45" t="s">
        <v>5</v>
      </c>
      <c r="R38" s="45" t="s">
        <v>9</v>
      </c>
      <c r="S38" s="46">
        <v>45825</v>
      </c>
      <c r="T38" s="47">
        <f t="shared" si="8"/>
        <v>27.325581395348838</v>
      </c>
      <c r="U38" s="46">
        <v>4618</v>
      </c>
      <c r="V38" s="46">
        <v>0</v>
      </c>
      <c r="W38" s="46">
        <v>22180</v>
      </c>
      <c r="X38" s="46">
        <f t="shared" si="9"/>
        <v>26798</v>
      </c>
      <c r="Y38" s="46">
        <v>22180</v>
      </c>
      <c r="Z38" s="46">
        <v>72623</v>
      </c>
      <c r="AA38" s="49">
        <v>8367</v>
      </c>
      <c r="AB38" s="49">
        <v>42572</v>
      </c>
      <c r="AC38" s="50">
        <v>4013</v>
      </c>
      <c r="AD38" s="49">
        <v>54952</v>
      </c>
      <c r="AE38" s="52">
        <v>17600</v>
      </c>
      <c r="AF38" s="53">
        <v>770</v>
      </c>
      <c r="AG38" s="53">
        <v>822</v>
      </c>
      <c r="AH38" s="53">
        <v>5</v>
      </c>
      <c r="AI38" s="52">
        <v>19197</v>
      </c>
      <c r="AJ38" s="52">
        <v>42145</v>
      </c>
      <c r="AK38" s="52">
        <v>11695</v>
      </c>
      <c r="AL38" s="53">
        <v>13</v>
      </c>
      <c r="AM38" s="53">
        <v>52</v>
      </c>
      <c r="AN38" s="57">
        <v>990</v>
      </c>
      <c r="AO38" s="55">
        <f t="shared" si="5"/>
        <v>0.59033989266547404</v>
      </c>
      <c r="AP38" s="54">
        <v>2000</v>
      </c>
      <c r="AQ38" s="55">
        <f t="shared" si="10"/>
        <v>1.1926058437686344</v>
      </c>
      <c r="AR38" s="54">
        <v>1000</v>
      </c>
      <c r="AS38" s="54">
        <v>5312</v>
      </c>
      <c r="AT38" s="54">
        <v>5853</v>
      </c>
      <c r="AU38" s="54">
        <v>14255</v>
      </c>
      <c r="AV38" s="57">
        <v>55</v>
      </c>
      <c r="AW38" s="54">
        <v>19567</v>
      </c>
      <c r="AX38" s="55">
        <f t="shared" si="11"/>
        <v>11.667859272510436</v>
      </c>
      <c r="AY38" s="55">
        <f t="shared" si="12"/>
        <v>9.7835000000000001</v>
      </c>
      <c r="AZ38" s="54">
        <v>50</v>
      </c>
      <c r="BA38" s="54">
        <v>100</v>
      </c>
      <c r="BB38" s="54">
        <v>4198</v>
      </c>
      <c r="BC38" s="58">
        <v>77</v>
      </c>
      <c r="BD38" s="59">
        <v>705</v>
      </c>
      <c r="BE38" s="60">
        <f t="shared" si="13"/>
        <v>0.42039355992844363</v>
      </c>
    </row>
    <row r="39" spans="1:57" s="64" customFormat="1" ht="12.75" x14ac:dyDescent="0.2">
      <c r="A39" s="3" t="s">
        <v>81</v>
      </c>
      <c r="B39" s="38" t="s">
        <v>241</v>
      </c>
      <c r="C39" s="3" t="s">
        <v>174</v>
      </c>
      <c r="D39" s="3" t="s">
        <v>4</v>
      </c>
      <c r="E39" s="39">
        <v>1759</v>
      </c>
      <c r="F39" s="40">
        <v>32</v>
      </c>
      <c r="G39" s="39">
        <v>1584</v>
      </c>
      <c r="H39" s="42">
        <v>61</v>
      </c>
      <c r="I39" s="42">
        <v>4</v>
      </c>
      <c r="J39" s="42">
        <v>65</v>
      </c>
      <c r="K39" s="42">
        <v>0</v>
      </c>
      <c r="L39" s="42">
        <v>3</v>
      </c>
      <c r="M39" s="43">
        <v>1940</v>
      </c>
      <c r="N39" s="44">
        <v>2005</v>
      </c>
      <c r="O39" s="44">
        <v>2005</v>
      </c>
      <c r="P39" s="44">
        <v>2005</v>
      </c>
      <c r="Q39" s="45" t="s">
        <v>5</v>
      </c>
      <c r="R39" s="45" t="s">
        <v>5</v>
      </c>
      <c r="S39" s="46">
        <v>82828</v>
      </c>
      <c r="T39" s="47">
        <f t="shared" si="8"/>
        <v>47.088118249005113</v>
      </c>
      <c r="U39" s="46">
        <v>0</v>
      </c>
      <c r="V39" s="46">
        <v>0</v>
      </c>
      <c r="W39" s="119">
        <v>8471</v>
      </c>
      <c r="X39" s="46">
        <f t="shared" si="9"/>
        <v>8471</v>
      </c>
      <c r="Y39" s="46">
        <v>9071</v>
      </c>
      <c r="Z39" s="46">
        <v>91899</v>
      </c>
      <c r="AA39" s="49">
        <v>6250</v>
      </c>
      <c r="AB39" s="49">
        <v>69056</v>
      </c>
      <c r="AC39" s="50">
        <v>4420</v>
      </c>
      <c r="AD39" s="49">
        <v>80326</v>
      </c>
      <c r="AE39" s="52">
        <v>8773</v>
      </c>
      <c r="AF39" s="53">
        <v>690</v>
      </c>
      <c r="AG39" s="53">
        <v>180</v>
      </c>
      <c r="AH39" s="53">
        <v>0</v>
      </c>
      <c r="AI39" s="52">
        <v>9643</v>
      </c>
      <c r="AJ39" s="52">
        <v>13158</v>
      </c>
      <c r="AK39" s="52">
        <v>10598</v>
      </c>
      <c r="AL39" s="53">
        <v>8</v>
      </c>
      <c r="AM39" s="53">
        <v>53</v>
      </c>
      <c r="AN39" s="57">
        <v>862</v>
      </c>
      <c r="AO39" s="55">
        <f t="shared" si="5"/>
        <v>0.49005116543490618</v>
      </c>
      <c r="AP39" s="54">
        <v>3016</v>
      </c>
      <c r="AQ39" s="55">
        <f t="shared" si="10"/>
        <v>1.7146105741898807</v>
      </c>
      <c r="AR39" s="54">
        <v>185</v>
      </c>
      <c r="AS39" s="54">
        <v>100</v>
      </c>
      <c r="AT39" s="54">
        <v>306</v>
      </c>
      <c r="AU39" s="54">
        <v>8000</v>
      </c>
      <c r="AV39" s="57">
        <v>0</v>
      </c>
      <c r="AW39" s="54">
        <v>8100</v>
      </c>
      <c r="AX39" s="55">
        <f t="shared" si="11"/>
        <v>4.6048891415577033</v>
      </c>
      <c r="AY39" s="55">
        <f t="shared" si="12"/>
        <v>2.6856763925729443</v>
      </c>
      <c r="AZ39" s="54">
        <v>341</v>
      </c>
      <c r="BA39" s="54">
        <v>1500</v>
      </c>
      <c r="BB39" s="54"/>
      <c r="BC39" s="58">
        <v>6</v>
      </c>
      <c r="BD39" s="59">
        <v>50</v>
      </c>
      <c r="BE39" s="60">
        <f t="shared" si="13"/>
        <v>2.8425241614553724E-2</v>
      </c>
    </row>
    <row r="40" spans="1:57" s="38" customFormat="1" ht="12.75" x14ac:dyDescent="0.2">
      <c r="A40" s="3" t="s">
        <v>84</v>
      </c>
      <c r="B40" s="38" t="s">
        <v>244</v>
      </c>
      <c r="C40" s="3" t="s">
        <v>176</v>
      </c>
      <c r="D40" s="3" t="s">
        <v>4</v>
      </c>
      <c r="E40" s="39">
        <v>1790</v>
      </c>
      <c r="F40" s="40">
        <v>38</v>
      </c>
      <c r="G40" s="39" t="s">
        <v>6</v>
      </c>
      <c r="H40" s="42">
        <v>49</v>
      </c>
      <c r="I40" s="42">
        <v>1</v>
      </c>
      <c r="J40" s="42">
        <v>50</v>
      </c>
      <c r="K40" s="42">
        <v>20</v>
      </c>
      <c r="L40" s="42">
        <v>2</v>
      </c>
      <c r="M40" s="43">
        <v>1700</v>
      </c>
      <c r="N40" s="44">
        <v>1920</v>
      </c>
      <c r="O40" s="44">
        <v>1990</v>
      </c>
      <c r="P40" s="45"/>
      <c r="Q40" s="45" t="s">
        <v>9</v>
      </c>
      <c r="R40" s="45" t="s">
        <v>9</v>
      </c>
      <c r="S40" s="46">
        <v>82727</v>
      </c>
      <c r="T40" s="47">
        <f t="shared" si="8"/>
        <v>46.216201117318434</v>
      </c>
      <c r="U40" s="46">
        <v>200</v>
      </c>
      <c r="V40" s="46">
        <v>22441</v>
      </c>
      <c r="W40" s="46">
        <v>1500</v>
      </c>
      <c r="X40" s="46">
        <f t="shared" si="9"/>
        <v>24141</v>
      </c>
      <c r="Y40" s="46">
        <v>18237</v>
      </c>
      <c r="Z40" s="46">
        <v>123605</v>
      </c>
      <c r="AA40" s="49">
        <v>7828</v>
      </c>
      <c r="AB40" s="49">
        <v>66162</v>
      </c>
      <c r="AC40" s="50">
        <v>21279</v>
      </c>
      <c r="AD40" s="49">
        <v>121301</v>
      </c>
      <c r="AE40" s="52">
        <v>12982</v>
      </c>
      <c r="AF40" s="52">
        <v>3204</v>
      </c>
      <c r="AG40" s="52">
        <v>1031</v>
      </c>
      <c r="AH40" s="53">
        <v>136</v>
      </c>
      <c r="AI40" s="52">
        <v>17353</v>
      </c>
      <c r="AJ40" s="52">
        <v>13158</v>
      </c>
      <c r="AK40" s="52">
        <v>10598</v>
      </c>
      <c r="AL40" s="53">
        <v>24</v>
      </c>
      <c r="AM40" s="53">
        <v>55</v>
      </c>
      <c r="AN40" s="57">
        <v>950</v>
      </c>
      <c r="AO40" s="55">
        <f t="shared" si="5"/>
        <v>0.53072625698324027</v>
      </c>
      <c r="AP40" s="54">
        <v>3517</v>
      </c>
      <c r="AQ40" s="55">
        <f t="shared" si="10"/>
        <v>1.964804469273743</v>
      </c>
      <c r="AR40" s="54">
        <v>391</v>
      </c>
      <c r="AS40" s="54">
        <v>1384</v>
      </c>
      <c r="AT40" s="54">
        <v>1613</v>
      </c>
      <c r="AU40" s="54">
        <v>10706</v>
      </c>
      <c r="AV40" s="57">
        <v>85</v>
      </c>
      <c r="AW40" s="54">
        <v>12090</v>
      </c>
      <c r="AX40" s="55">
        <f t="shared" si="11"/>
        <v>6.7541899441340778</v>
      </c>
      <c r="AY40" s="55">
        <f t="shared" si="12"/>
        <v>3.4375888541370485</v>
      </c>
      <c r="AZ40" s="54">
        <v>624</v>
      </c>
      <c r="BA40" s="54">
        <v>5916</v>
      </c>
      <c r="BB40" s="54">
        <v>7750</v>
      </c>
      <c r="BC40" s="58">
        <v>106</v>
      </c>
      <c r="BD40" s="59">
        <v>1973</v>
      </c>
      <c r="BE40" s="60">
        <f t="shared" si="13"/>
        <v>1.1022346368715084</v>
      </c>
    </row>
    <row r="41" spans="1:57" s="38" customFormat="1" ht="12.75" x14ac:dyDescent="0.2">
      <c r="A41" s="3" t="s">
        <v>87</v>
      </c>
      <c r="B41" s="38" t="s">
        <v>211</v>
      </c>
      <c r="C41" s="3" t="s">
        <v>171</v>
      </c>
      <c r="D41" s="3" t="s">
        <v>8</v>
      </c>
      <c r="E41" s="39">
        <v>1058</v>
      </c>
      <c r="F41" s="40">
        <v>52</v>
      </c>
      <c r="G41" s="40">
        <v>728</v>
      </c>
      <c r="H41" s="42">
        <v>20</v>
      </c>
      <c r="I41" s="42">
        <v>0</v>
      </c>
      <c r="J41" s="42">
        <v>20</v>
      </c>
      <c r="K41" s="42">
        <v>6</v>
      </c>
      <c r="L41" s="42">
        <v>1</v>
      </c>
      <c r="M41" s="45" t="s">
        <v>6</v>
      </c>
      <c r="N41" s="44">
        <v>1830</v>
      </c>
      <c r="O41" s="45"/>
      <c r="P41" s="45"/>
      <c r="Q41" s="45" t="s">
        <v>10</v>
      </c>
      <c r="R41" s="45" t="s">
        <v>10</v>
      </c>
      <c r="S41" s="46">
        <v>0</v>
      </c>
      <c r="T41" s="47">
        <f t="shared" si="8"/>
        <v>0</v>
      </c>
      <c r="U41" s="46">
        <v>300</v>
      </c>
      <c r="V41" s="46">
        <v>2580</v>
      </c>
      <c r="W41" s="46">
        <v>13270</v>
      </c>
      <c r="X41" s="46">
        <f t="shared" si="9"/>
        <v>16150</v>
      </c>
      <c r="Y41" s="46">
        <v>82682</v>
      </c>
      <c r="Z41" s="46">
        <v>85562</v>
      </c>
      <c r="AA41" s="49">
        <v>1204</v>
      </c>
      <c r="AB41" s="49">
        <v>22112</v>
      </c>
      <c r="AC41" s="50">
        <v>42267</v>
      </c>
      <c r="AD41" s="49">
        <v>66583</v>
      </c>
      <c r="AE41" s="52">
        <v>11000</v>
      </c>
      <c r="AF41" s="53">
        <v>0</v>
      </c>
      <c r="AG41" s="53">
        <v>600</v>
      </c>
      <c r="AH41" s="53">
        <v>5</v>
      </c>
      <c r="AI41" s="52">
        <v>11605</v>
      </c>
      <c r="AJ41" s="52">
        <v>0</v>
      </c>
      <c r="AK41" s="52">
        <v>0</v>
      </c>
      <c r="AL41" s="53">
        <v>32</v>
      </c>
      <c r="AM41" s="53">
        <v>52</v>
      </c>
      <c r="AN41" s="57">
        <v>70</v>
      </c>
      <c r="AO41" s="55">
        <f t="shared" ref="AO41:AO72" si="14">AN41/E41</f>
        <v>6.6162570888468802E-2</v>
      </c>
      <c r="AP41" s="54">
        <v>1070</v>
      </c>
      <c r="AQ41" s="55">
        <f t="shared" si="10"/>
        <v>1.0113421550094519</v>
      </c>
      <c r="AR41" s="54">
        <v>30</v>
      </c>
      <c r="AS41" s="54">
        <v>0</v>
      </c>
      <c r="AT41" s="54">
        <v>163</v>
      </c>
      <c r="AU41" s="57">
        <v>790</v>
      </c>
      <c r="AV41" s="57">
        <v>4</v>
      </c>
      <c r="AW41" s="57">
        <v>790</v>
      </c>
      <c r="AX41" s="55">
        <f t="shared" si="11"/>
        <v>0.74669187145557658</v>
      </c>
      <c r="AY41" s="55">
        <f t="shared" si="12"/>
        <v>0.73831775700934577</v>
      </c>
      <c r="AZ41" s="54">
        <v>2</v>
      </c>
      <c r="BA41" s="54">
        <v>70</v>
      </c>
      <c r="BB41" s="54">
        <v>581</v>
      </c>
      <c r="BC41" s="58">
        <v>22</v>
      </c>
      <c r="BD41" s="59">
        <v>354</v>
      </c>
      <c r="BE41" s="60">
        <f t="shared" si="13"/>
        <v>0.33459357277882795</v>
      </c>
    </row>
    <row r="42" spans="1:57" s="38" customFormat="1" ht="12.75" x14ac:dyDescent="0.2">
      <c r="A42" s="3" t="s">
        <v>94</v>
      </c>
      <c r="B42" s="38" t="s">
        <v>252</v>
      </c>
      <c r="C42" s="3" t="s">
        <v>169</v>
      </c>
      <c r="D42" s="3" t="s">
        <v>8</v>
      </c>
      <c r="E42" s="39">
        <v>2489</v>
      </c>
      <c r="F42" s="40">
        <v>24</v>
      </c>
      <c r="G42" s="40">
        <v>768</v>
      </c>
      <c r="H42" s="42">
        <v>57.5</v>
      </c>
      <c r="I42" s="42">
        <v>0</v>
      </c>
      <c r="J42" s="42">
        <v>57.5</v>
      </c>
      <c r="K42" s="42">
        <v>12</v>
      </c>
      <c r="L42" s="42">
        <v>2</v>
      </c>
      <c r="M42" s="43">
        <v>2626</v>
      </c>
      <c r="N42" s="44">
        <v>1974</v>
      </c>
      <c r="O42" s="44">
        <v>2022</v>
      </c>
      <c r="P42" s="45"/>
      <c r="Q42" s="45" t="s">
        <v>9</v>
      </c>
      <c r="R42" s="45" t="s">
        <v>5</v>
      </c>
      <c r="S42" s="46">
        <v>90095</v>
      </c>
      <c r="T42" s="47">
        <f t="shared" si="8"/>
        <v>36.197267979108076</v>
      </c>
      <c r="U42" s="46">
        <v>200</v>
      </c>
      <c r="V42" s="46">
        <v>17496</v>
      </c>
      <c r="W42" s="46">
        <v>8149</v>
      </c>
      <c r="X42" s="46">
        <f t="shared" si="9"/>
        <v>25845</v>
      </c>
      <c r="Y42" s="46">
        <v>69245</v>
      </c>
      <c r="Z42" s="46">
        <v>177036</v>
      </c>
      <c r="AA42" s="49">
        <v>17668</v>
      </c>
      <c r="AB42" s="49">
        <v>88333</v>
      </c>
      <c r="AC42" s="50">
        <v>30013</v>
      </c>
      <c r="AD42" s="49">
        <v>138838</v>
      </c>
      <c r="AE42" s="52">
        <v>12150</v>
      </c>
      <c r="AF42" s="53">
        <v>800</v>
      </c>
      <c r="AG42" s="53">
        <v>585</v>
      </c>
      <c r="AH42" s="53">
        <v>45</v>
      </c>
      <c r="AI42" s="52">
        <v>13580</v>
      </c>
      <c r="AJ42" s="52">
        <v>13158</v>
      </c>
      <c r="AK42" s="52">
        <v>10598</v>
      </c>
      <c r="AL42" s="53">
        <v>11</v>
      </c>
      <c r="AM42" s="53">
        <v>53</v>
      </c>
      <c r="AN42" s="54">
        <v>2872</v>
      </c>
      <c r="AO42" s="55">
        <f t="shared" si="14"/>
        <v>1.1538770590598635</v>
      </c>
      <c r="AP42" s="54">
        <v>1183</v>
      </c>
      <c r="AQ42" s="55">
        <f t="shared" si="10"/>
        <v>0.47529128163921253</v>
      </c>
      <c r="AR42" s="54">
        <v>300</v>
      </c>
      <c r="AS42" s="54">
        <v>6063</v>
      </c>
      <c r="AT42" s="54">
        <v>6354</v>
      </c>
      <c r="AU42" s="54">
        <v>7096</v>
      </c>
      <c r="AV42" s="57">
        <v>116</v>
      </c>
      <c r="AW42" s="54">
        <v>13159</v>
      </c>
      <c r="AX42" s="55">
        <f t="shared" si="11"/>
        <v>5.2868621936520688</v>
      </c>
      <c r="AY42" s="55">
        <f t="shared" si="12"/>
        <v>11.123415046491969</v>
      </c>
      <c r="AZ42" s="54">
        <v>50</v>
      </c>
      <c r="BA42" s="54">
        <v>3100</v>
      </c>
      <c r="BB42" s="54">
        <v>23382</v>
      </c>
      <c r="BC42" s="58">
        <v>93</v>
      </c>
      <c r="BD42" s="59">
        <v>1422</v>
      </c>
      <c r="BE42" s="60">
        <f t="shared" si="13"/>
        <v>0.5713137806347931</v>
      </c>
    </row>
    <row r="43" spans="1:57" s="38" customFormat="1" ht="12.75" x14ac:dyDescent="0.2">
      <c r="A43" s="3" t="s">
        <v>96</v>
      </c>
      <c r="B43" s="38" t="s">
        <v>96</v>
      </c>
      <c r="C43" s="3" t="s">
        <v>191</v>
      </c>
      <c r="D43" s="3" t="s">
        <v>8</v>
      </c>
      <c r="E43" s="39">
        <v>1379</v>
      </c>
      <c r="F43" s="40">
        <v>52</v>
      </c>
      <c r="G43" s="39">
        <v>1326</v>
      </c>
      <c r="H43" s="42">
        <v>38</v>
      </c>
      <c r="I43" s="42">
        <v>0</v>
      </c>
      <c r="J43" s="42">
        <v>38</v>
      </c>
      <c r="K43" s="42">
        <v>26</v>
      </c>
      <c r="L43" s="42">
        <v>2</v>
      </c>
      <c r="M43" s="43">
        <v>2846</v>
      </c>
      <c r="N43" s="45"/>
      <c r="O43" s="45"/>
      <c r="P43" s="45"/>
      <c r="Q43" s="45"/>
      <c r="R43" s="45"/>
      <c r="S43" s="46">
        <v>44000</v>
      </c>
      <c r="T43" s="47">
        <f t="shared" si="8"/>
        <v>31.907179115300941</v>
      </c>
      <c r="U43" s="46">
        <v>2584</v>
      </c>
      <c r="V43" s="46">
        <v>0</v>
      </c>
      <c r="W43" s="46">
        <v>5750</v>
      </c>
      <c r="X43" s="46">
        <f t="shared" si="9"/>
        <v>8334</v>
      </c>
      <c r="Y43" s="46">
        <v>81079</v>
      </c>
      <c r="Z43" s="46">
        <v>127663</v>
      </c>
      <c r="AA43" s="49">
        <v>6635</v>
      </c>
      <c r="AB43" s="49">
        <v>43976</v>
      </c>
      <c r="AC43" s="50">
        <v>33631</v>
      </c>
      <c r="AD43" s="49">
        <v>88110</v>
      </c>
      <c r="AE43" s="52">
        <v>20418</v>
      </c>
      <c r="AF43" s="52">
        <v>1252</v>
      </c>
      <c r="AG43" s="53">
        <v>916</v>
      </c>
      <c r="AH43" s="53">
        <v>9</v>
      </c>
      <c r="AI43" s="52">
        <v>22595</v>
      </c>
      <c r="AJ43" s="52">
        <v>13757</v>
      </c>
      <c r="AK43" s="52">
        <v>12351</v>
      </c>
      <c r="AL43" s="53">
        <v>1</v>
      </c>
      <c r="AM43" s="53">
        <v>53</v>
      </c>
      <c r="AN43" s="54">
        <v>1079</v>
      </c>
      <c r="AO43" s="55">
        <f t="shared" si="14"/>
        <v>0.78245105148658445</v>
      </c>
      <c r="AP43" s="54">
        <v>5712</v>
      </c>
      <c r="AQ43" s="55">
        <f t="shared" si="10"/>
        <v>4.1421319796954315</v>
      </c>
      <c r="AR43" s="54">
        <v>1530</v>
      </c>
      <c r="AS43" s="54">
        <v>916</v>
      </c>
      <c r="AT43" s="54">
        <v>1128</v>
      </c>
      <c r="AU43" s="54">
        <v>8112</v>
      </c>
      <c r="AV43" s="57">
        <v>28</v>
      </c>
      <c r="AW43" s="54">
        <v>9028</v>
      </c>
      <c r="AX43" s="55">
        <f t="shared" si="11"/>
        <v>6.5467730239303847</v>
      </c>
      <c r="AY43" s="55">
        <f t="shared" si="12"/>
        <v>1.580532212885154</v>
      </c>
      <c r="AZ43" s="54">
        <v>190</v>
      </c>
      <c r="BA43" s="54">
        <v>250</v>
      </c>
      <c r="BB43" s="54">
        <v>3200</v>
      </c>
      <c r="BC43" s="58">
        <v>143</v>
      </c>
      <c r="BD43" s="59">
        <v>1505</v>
      </c>
      <c r="BE43" s="60">
        <f t="shared" si="13"/>
        <v>1.0913705583756346</v>
      </c>
    </row>
    <row r="44" spans="1:57" s="38" customFormat="1" ht="12.75" x14ac:dyDescent="0.2">
      <c r="A44" s="3" t="s">
        <v>97</v>
      </c>
      <c r="B44" s="38" t="s">
        <v>254</v>
      </c>
      <c r="C44" s="3" t="s">
        <v>198</v>
      </c>
      <c r="D44" s="3" t="s">
        <v>4</v>
      </c>
      <c r="E44" s="39">
        <v>2185</v>
      </c>
      <c r="F44" s="40">
        <v>52</v>
      </c>
      <c r="G44" s="40">
        <v>780</v>
      </c>
      <c r="H44" s="42">
        <v>13</v>
      </c>
      <c r="I44" s="42">
        <v>0</v>
      </c>
      <c r="J44" s="42">
        <v>13</v>
      </c>
      <c r="K44" s="42">
        <v>5</v>
      </c>
      <c r="L44" s="42">
        <v>1</v>
      </c>
      <c r="M44" s="44">
        <v>784</v>
      </c>
      <c r="N44" s="44">
        <v>1930</v>
      </c>
      <c r="O44" s="44">
        <v>2005</v>
      </c>
      <c r="P44" s="44">
        <v>2015</v>
      </c>
      <c r="Q44" s="45" t="s">
        <v>17</v>
      </c>
      <c r="R44" s="45" t="s">
        <v>10</v>
      </c>
      <c r="S44" s="46">
        <v>14900</v>
      </c>
      <c r="T44" s="47">
        <f t="shared" si="8"/>
        <v>6.8192219679633865</v>
      </c>
      <c r="U44" s="46">
        <v>300</v>
      </c>
      <c r="V44" s="46">
        <v>3933</v>
      </c>
      <c r="W44" s="46">
        <v>0</v>
      </c>
      <c r="X44" s="46">
        <f t="shared" si="9"/>
        <v>4233</v>
      </c>
      <c r="Y44" s="46">
        <v>12251</v>
      </c>
      <c r="Z44" s="46">
        <v>31384</v>
      </c>
      <c r="AA44" s="49">
        <v>3131</v>
      </c>
      <c r="AB44" s="49">
        <v>14488</v>
      </c>
      <c r="AC44" s="50">
        <v>9917</v>
      </c>
      <c r="AD44" s="49">
        <v>28131</v>
      </c>
      <c r="AE44" s="52">
        <v>5648</v>
      </c>
      <c r="AF44" s="53">
        <v>221</v>
      </c>
      <c r="AG44" s="53">
        <v>162</v>
      </c>
      <c r="AH44" s="53">
        <v>1</v>
      </c>
      <c r="AI44" s="52">
        <v>6032</v>
      </c>
      <c r="AJ44" s="52">
        <v>14577</v>
      </c>
      <c r="AK44" s="52">
        <v>23021</v>
      </c>
      <c r="AL44" s="53">
        <v>4</v>
      </c>
      <c r="AM44" s="53">
        <v>52</v>
      </c>
      <c r="AN44" s="57">
        <v>454</v>
      </c>
      <c r="AO44" s="55">
        <f t="shared" si="14"/>
        <v>0.20778032036613273</v>
      </c>
      <c r="AP44" s="54">
        <v>1785</v>
      </c>
      <c r="AQ44" s="55">
        <f t="shared" si="10"/>
        <v>0.81693363844393596</v>
      </c>
      <c r="AR44" s="54">
        <v>100</v>
      </c>
      <c r="AS44" s="54">
        <v>389</v>
      </c>
      <c r="AT44" s="54">
        <v>730</v>
      </c>
      <c r="AU44" s="54">
        <v>2202</v>
      </c>
      <c r="AV44" s="57">
        <v>0</v>
      </c>
      <c r="AW44" s="54">
        <v>2591</v>
      </c>
      <c r="AX44" s="55">
        <f t="shared" si="11"/>
        <v>1.185812356979405</v>
      </c>
      <c r="AY44" s="55">
        <f t="shared" si="12"/>
        <v>1.4515406162464985</v>
      </c>
      <c r="AZ44" s="54">
        <v>12</v>
      </c>
      <c r="BA44" s="54">
        <v>300</v>
      </c>
      <c r="BB44" s="54">
        <v>11209</v>
      </c>
      <c r="BC44" s="58">
        <v>47</v>
      </c>
      <c r="BD44" s="59">
        <v>664</v>
      </c>
      <c r="BE44" s="60">
        <f t="shared" si="13"/>
        <v>0.30389016018306636</v>
      </c>
    </row>
    <row r="45" spans="1:57" s="38" customFormat="1" ht="12.75" x14ac:dyDescent="0.2">
      <c r="A45" s="3" t="s">
        <v>101</v>
      </c>
      <c r="B45" s="38" t="s">
        <v>258</v>
      </c>
      <c r="C45" s="3" t="s">
        <v>168</v>
      </c>
      <c r="D45" s="3" t="s">
        <v>4</v>
      </c>
      <c r="E45" s="39">
        <v>1214</v>
      </c>
      <c r="F45" s="40">
        <v>32</v>
      </c>
      <c r="G45" s="40">
        <v>280</v>
      </c>
      <c r="H45" s="42">
        <v>1</v>
      </c>
      <c r="I45" s="42">
        <v>0.1</v>
      </c>
      <c r="J45" s="42">
        <v>1.1000000000000001</v>
      </c>
      <c r="K45" s="42">
        <v>1</v>
      </c>
      <c r="L45" s="42">
        <v>1</v>
      </c>
      <c r="M45" s="44">
        <v>900</v>
      </c>
      <c r="N45" s="44">
        <v>1900</v>
      </c>
      <c r="O45" s="44">
        <v>2018</v>
      </c>
      <c r="P45" s="44">
        <v>2020</v>
      </c>
      <c r="Q45" s="45" t="s">
        <v>10</v>
      </c>
      <c r="R45" s="45" t="s">
        <v>9</v>
      </c>
      <c r="S45" s="46">
        <v>22152</v>
      </c>
      <c r="T45" s="47">
        <f t="shared" si="8"/>
        <v>18.247116968698517</v>
      </c>
      <c r="U45" s="46">
        <v>0</v>
      </c>
      <c r="V45" s="46">
        <v>590</v>
      </c>
      <c r="W45" s="46">
        <v>13128</v>
      </c>
      <c r="X45" s="46">
        <f t="shared" si="9"/>
        <v>13718</v>
      </c>
      <c r="Y45" s="46">
        <v>19128</v>
      </c>
      <c r="Z45" s="46">
        <v>41870</v>
      </c>
      <c r="AA45" s="49">
        <v>4407</v>
      </c>
      <c r="AB45" s="49">
        <v>21400</v>
      </c>
      <c r="AC45" s="50">
        <v>5310</v>
      </c>
      <c r="AD45" s="49">
        <v>32617</v>
      </c>
      <c r="AE45" s="52">
        <v>5300</v>
      </c>
      <c r="AF45" s="53">
        <v>52</v>
      </c>
      <c r="AG45" s="53">
        <v>13</v>
      </c>
      <c r="AH45" s="53">
        <v>10</v>
      </c>
      <c r="AI45" s="52">
        <v>5375</v>
      </c>
      <c r="AJ45" s="52">
        <v>13158</v>
      </c>
      <c r="AK45" s="52">
        <v>10598</v>
      </c>
      <c r="AL45" s="53">
        <v>6</v>
      </c>
      <c r="AM45" s="53">
        <v>52</v>
      </c>
      <c r="AN45" s="57">
        <v>760</v>
      </c>
      <c r="AO45" s="55">
        <f t="shared" si="14"/>
        <v>0.62602965403624378</v>
      </c>
      <c r="AP45" s="54">
        <v>1440</v>
      </c>
      <c r="AQ45" s="55">
        <f t="shared" si="10"/>
        <v>1.186161449752883</v>
      </c>
      <c r="AR45" s="54">
        <v>240</v>
      </c>
      <c r="AS45" s="54">
        <v>112</v>
      </c>
      <c r="AT45" s="54">
        <v>1454</v>
      </c>
      <c r="AU45" s="57">
        <v>0</v>
      </c>
      <c r="AV45" s="57">
        <v>2</v>
      </c>
      <c r="AW45" s="57">
        <v>112</v>
      </c>
      <c r="AX45" s="55">
        <f t="shared" si="11"/>
        <v>9.2257001647446463E-2</v>
      </c>
      <c r="AY45" s="55">
        <f t="shared" si="12"/>
        <v>7.7777777777777779E-2</v>
      </c>
      <c r="AZ45" s="54">
        <v>6</v>
      </c>
      <c r="BA45" s="54">
        <v>130</v>
      </c>
      <c r="BB45" s="54">
        <v>1200</v>
      </c>
      <c r="BC45" s="58">
        <v>48</v>
      </c>
      <c r="BD45" s="59">
        <v>792</v>
      </c>
      <c r="BE45" s="60">
        <f t="shared" si="13"/>
        <v>0.65238879736408562</v>
      </c>
    </row>
    <row r="46" spans="1:57" s="38" customFormat="1" ht="12.75" x14ac:dyDescent="0.2">
      <c r="A46" s="3" t="s">
        <v>102</v>
      </c>
      <c r="B46" s="38" t="s">
        <v>259</v>
      </c>
      <c r="C46" s="3" t="s">
        <v>184</v>
      </c>
      <c r="D46" s="3" t="s">
        <v>8</v>
      </c>
      <c r="E46" s="39">
        <v>1415</v>
      </c>
      <c r="F46" s="40">
        <v>32</v>
      </c>
      <c r="G46" s="40">
        <v>240</v>
      </c>
      <c r="H46" s="42">
        <v>7.5</v>
      </c>
      <c r="I46" s="42">
        <v>0</v>
      </c>
      <c r="J46" s="42">
        <v>7.5</v>
      </c>
      <c r="K46" s="42">
        <v>0</v>
      </c>
      <c r="L46" s="42">
        <v>1</v>
      </c>
      <c r="M46" s="45" t="s">
        <v>6</v>
      </c>
      <c r="N46" s="44">
        <v>1853</v>
      </c>
      <c r="O46" s="45" t="s">
        <v>6</v>
      </c>
      <c r="P46" s="45" t="s">
        <v>6</v>
      </c>
      <c r="Q46" s="45" t="s">
        <v>13</v>
      </c>
      <c r="R46" s="45" t="s">
        <v>13</v>
      </c>
      <c r="S46" s="46">
        <v>0</v>
      </c>
      <c r="T46" s="47">
        <f t="shared" si="8"/>
        <v>0</v>
      </c>
      <c r="U46" s="46">
        <v>0</v>
      </c>
      <c r="V46" s="46">
        <v>2000</v>
      </c>
      <c r="W46" s="46">
        <v>0</v>
      </c>
      <c r="X46" s="46">
        <f t="shared" si="9"/>
        <v>2000</v>
      </c>
      <c r="Y46" s="46">
        <v>8706</v>
      </c>
      <c r="Z46" s="46">
        <v>10706</v>
      </c>
      <c r="AA46" s="49">
        <v>927</v>
      </c>
      <c r="AB46" s="49">
        <v>7027</v>
      </c>
      <c r="AC46" s="50">
        <v>0</v>
      </c>
      <c r="AD46" s="49">
        <v>7954</v>
      </c>
      <c r="AE46" s="52">
        <v>6832</v>
      </c>
      <c r="AF46" s="53">
        <v>236</v>
      </c>
      <c r="AG46" s="53">
        <v>0</v>
      </c>
      <c r="AH46" s="53">
        <v>5</v>
      </c>
      <c r="AI46" s="52">
        <v>7073</v>
      </c>
      <c r="AJ46" s="52">
        <v>0</v>
      </c>
      <c r="AK46" s="52">
        <v>0</v>
      </c>
      <c r="AL46" s="53">
        <v>0</v>
      </c>
      <c r="AM46" s="53">
        <v>52</v>
      </c>
      <c r="AN46" s="57">
        <v>62</v>
      </c>
      <c r="AO46" s="55">
        <f t="shared" si="14"/>
        <v>4.3816254416961131E-2</v>
      </c>
      <c r="AP46" s="54">
        <v>1480</v>
      </c>
      <c r="AQ46" s="55">
        <f t="shared" si="10"/>
        <v>1.0459363957597174</v>
      </c>
      <c r="AR46" s="54">
        <v>94</v>
      </c>
      <c r="AS46" s="54">
        <v>0</v>
      </c>
      <c r="AT46" s="54">
        <v>165</v>
      </c>
      <c r="AU46" s="57">
        <v>389</v>
      </c>
      <c r="AV46" s="57">
        <v>83</v>
      </c>
      <c r="AW46" s="57">
        <v>389</v>
      </c>
      <c r="AX46" s="55">
        <f t="shared" si="11"/>
        <v>0.27491166077738516</v>
      </c>
      <c r="AY46" s="55">
        <f t="shared" si="12"/>
        <v>0.26283783783783782</v>
      </c>
      <c r="AZ46" s="54">
        <v>22</v>
      </c>
      <c r="BA46" s="54">
        <v>140</v>
      </c>
      <c r="BB46" s="54">
        <v>0</v>
      </c>
      <c r="BC46" s="58">
        <v>41</v>
      </c>
      <c r="BD46" s="59">
        <v>157</v>
      </c>
      <c r="BE46" s="60">
        <f t="shared" si="13"/>
        <v>0.11095406360424029</v>
      </c>
    </row>
    <row r="47" spans="1:57" s="38" customFormat="1" ht="12.75" x14ac:dyDescent="0.2">
      <c r="A47" s="3" t="s">
        <v>105</v>
      </c>
      <c r="B47" s="38" t="s">
        <v>262</v>
      </c>
      <c r="C47" s="3" t="s">
        <v>198</v>
      </c>
      <c r="D47" s="3" t="s">
        <v>8</v>
      </c>
      <c r="E47" s="39">
        <v>2287</v>
      </c>
      <c r="F47" s="40">
        <v>52</v>
      </c>
      <c r="G47" s="40">
        <v>952</v>
      </c>
      <c r="H47" s="42">
        <v>24</v>
      </c>
      <c r="I47" s="42">
        <v>0</v>
      </c>
      <c r="J47" s="42">
        <v>24</v>
      </c>
      <c r="K47" s="42">
        <v>25</v>
      </c>
      <c r="L47" s="42">
        <v>1</v>
      </c>
      <c r="M47" s="43">
        <v>4000</v>
      </c>
      <c r="N47" s="44">
        <v>1840</v>
      </c>
      <c r="O47" s="44">
        <v>1996</v>
      </c>
      <c r="P47" s="44">
        <v>2022</v>
      </c>
      <c r="Q47" s="45" t="s">
        <v>5</v>
      </c>
      <c r="R47" s="45" t="s">
        <v>5</v>
      </c>
      <c r="S47" s="46">
        <v>750</v>
      </c>
      <c r="T47" s="47">
        <f t="shared" si="8"/>
        <v>0.3279405334499344</v>
      </c>
      <c r="U47" s="46">
        <v>3752</v>
      </c>
      <c r="V47" s="46">
        <v>11707</v>
      </c>
      <c r="W47" s="46" t="s">
        <v>6</v>
      </c>
      <c r="X47" s="46">
        <f t="shared" si="9"/>
        <v>15459</v>
      </c>
      <c r="Y47" s="46">
        <v>92043</v>
      </c>
      <c r="Z47" s="46">
        <v>108252</v>
      </c>
      <c r="AA47" s="49">
        <v>5762</v>
      </c>
      <c r="AB47" s="49">
        <v>33386</v>
      </c>
      <c r="AC47" s="50">
        <v>64674</v>
      </c>
      <c r="AD47" s="49">
        <v>111409</v>
      </c>
      <c r="AE47" s="52">
        <v>13192</v>
      </c>
      <c r="AF47" s="52">
        <v>2117</v>
      </c>
      <c r="AG47" s="53">
        <v>433</v>
      </c>
      <c r="AH47" s="53">
        <v>22</v>
      </c>
      <c r="AI47" s="52">
        <v>15764</v>
      </c>
      <c r="AJ47" s="52">
        <v>820</v>
      </c>
      <c r="AK47" s="52">
        <v>10670</v>
      </c>
      <c r="AL47" s="53">
        <v>1</v>
      </c>
      <c r="AM47" s="53">
        <v>52</v>
      </c>
      <c r="AN47" s="54">
        <v>1165</v>
      </c>
      <c r="AO47" s="55">
        <f t="shared" si="14"/>
        <v>0.50940096195889817</v>
      </c>
      <c r="AP47" s="54">
        <v>3110</v>
      </c>
      <c r="AQ47" s="55">
        <f t="shared" si="10"/>
        <v>1.359860078705728</v>
      </c>
      <c r="AR47" s="54">
        <v>948</v>
      </c>
      <c r="AS47" s="54">
        <v>919</v>
      </c>
      <c r="AT47" s="54">
        <v>1311</v>
      </c>
      <c r="AU47" s="54">
        <v>4800</v>
      </c>
      <c r="AV47" s="57">
        <v>269</v>
      </c>
      <c r="AW47" s="54">
        <v>5719</v>
      </c>
      <c r="AX47" s="55">
        <f t="shared" si="11"/>
        <v>2.5006558810669</v>
      </c>
      <c r="AY47" s="55">
        <f t="shared" si="12"/>
        <v>1.8389067524115756</v>
      </c>
      <c r="AZ47" s="54">
        <v>200</v>
      </c>
      <c r="BA47" s="54">
        <v>200</v>
      </c>
      <c r="BB47" s="54">
        <v>200</v>
      </c>
      <c r="BC47" s="58">
        <v>47</v>
      </c>
      <c r="BD47" s="59">
        <v>1056</v>
      </c>
      <c r="BE47" s="60">
        <f t="shared" si="13"/>
        <v>0.46174027109750765</v>
      </c>
    </row>
    <row r="48" spans="1:57" s="38" customFormat="1" ht="12.75" x14ac:dyDescent="0.2">
      <c r="A48" s="3" t="s">
        <v>106</v>
      </c>
      <c r="B48" s="38" t="s">
        <v>263</v>
      </c>
      <c r="C48" s="3" t="s">
        <v>176</v>
      </c>
      <c r="D48" s="3" t="s">
        <v>4</v>
      </c>
      <c r="E48" s="39">
        <v>1604</v>
      </c>
      <c r="F48" s="40">
        <v>52</v>
      </c>
      <c r="G48" s="40">
        <v>560</v>
      </c>
      <c r="H48" s="42">
        <v>26</v>
      </c>
      <c r="I48" s="42">
        <v>0</v>
      </c>
      <c r="J48" s="42">
        <v>26</v>
      </c>
      <c r="K48" s="42">
        <v>0</v>
      </c>
      <c r="L48" s="42">
        <v>2</v>
      </c>
      <c r="M48" s="43">
        <v>1700</v>
      </c>
      <c r="N48" s="44">
        <v>1835</v>
      </c>
      <c r="O48" s="44">
        <v>2005</v>
      </c>
      <c r="P48" s="44">
        <v>2012</v>
      </c>
      <c r="Q48" s="45" t="s">
        <v>5</v>
      </c>
      <c r="R48" s="45" t="s">
        <v>10</v>
      </c>
      <c r="S48" s="46">
        <v>31829</v>
      </c>
      <c r="T48" s="47">
        <f t="shared" si="8"/>
        <v>19.843516209476309</v>
      </c>
      <c r="U48" s="46">
        <v>720</v>
      </c>
      <c r="V48" s="46">
        <v>0</v>
      </c>
      <c r="W48" s="46">
        <v>5500</v>
      </c>
      <c r="X48" s="46">
        <f t="shared" si="9"/>
        <v>6220</v>
      </c>
      <c r="Y48" s="46">
        <v>5500</v>
      </c>
      <c r="Z48" s="46">
        <v>38049</v>
      </c>
      <c r="AA48" s="49">
        <v>3242</v>
      </c>
      <c r="AB48" s="49">
        <v>22182</v>
      </c>
      <c r="AC48" s="50">
        <v>7061</v>
      </c>
      <c r="AD48" s="49">
        <v>33530</v>
      </c>
      <c r="AE48" s="52">
        <v>4609</v>
      </c>
      <c r="AF48" s="53">
        <v>465</v>
      </c>
      <c r="AG48" s="53">
        <v>369</v>
      </c>
      <c r="AH48" s="53">
        <v>8</v>
      </c>
      <c r="AI48" s="52">
        <v>5451</v>
      </c>
      <c r="AJ48" s="52">
        <v>13158</v>
      </c>
      <c r="AK48" s="52">
        <v>10598</v>
      </c>
      <c r="AL48" s="53">
        <v>0</v>
      </c>
      <c r="AM48" s="53">
        <v>53</v>
      </c>
      <c r="AN48" s="57">
        <v>486</v>
      </c>
      <c r="AO48" s="55">
        <f t="shared" si="14"/>
        <v>0.3029925187032419</v>
      </c>
      <c r="AP48" s="57">
        <v>840</v>
      </c>
      <c r="AQ48" s="55">
        <f t="shared" si="10"/>
        <v>0.52369077306733169</v>
      </c>
      <c r="AR48" s="54">
        <v>583</v>
      </c>
      <c r="AS48" s="54">
        <v>1468</v>
      </c>
      <c r="AT48" s="54">
        <v>2328</v>
      </c>
      <c r="AU48" s="54">
        <v>2930</v>
      </c>
      <c r="AV48" s="57">
        <v>0</v>
      </c>
      <c r="AW48" s="54">
        <v>4398</v>
      </c>
      <c r="AX48" s="55">
        <f t="shared" si="11"/>
        <v>2.7418952618453867</v>
      </c>
      <c r="AY48" s="55">
        <f t="shared" si="12"/>
        <v>5.2357142857142858</v>
      </c>
      <c r="AZ48" s="54">
        <v>18</v>
      </c>
      <c r="BA48" s="54"/>
      <c r="BB48" s="54">
        <v>1705</v>
      </c>
      <c r="BC48" s="58">
        <v>62</v>
      </c>
      <c r="BD48" s="59">
        <v>1261</v>
      </c>
      <c r="BE48" s="60">
        <f t="shared" si="13"/>
        <v>0.78615960099750626</v>
      </c>
    </row>
    <row r="49" spans="1:57" s="38" customFormat="1" ht="12.75" x14ac:dyDescent="0.2">
      <c r="A49" s="3" t="s">
        <v>107</v>
      </c>
      <c r="B49" s="38" t="s">
        <v>264</v>
      </c>
      <c r="C49" s="3" t="s">
        <v>169</v>
      </c>
      <c r="D49" s="3" t="s">
        <v>8</v>
      </c>
      <c r="E49" s="39">
        <v>1223</v>
      </c>
      <c r="F49" s="40">
        <v>28</v>
      </c>
      <c r="G49" s="40">
        <v>560</v>
      </c>
      <c r="H49" s="42">
        <v>28</v>
      </c>
      <c r="I49" s="42">
        <v>0</v>
      </c>
      <c r="J49" s="42">
        <v>28</v>
      </c>
      <c r="K49" s="42">
        <v>4</v>
      </c>
      <c r="L49" s="42">
        <v>1</v>
      </c>
      <c r="M49" s="43">
        <v>2260</v>
      </c>
      <c r="N49" s="44">
        <v>1927</v>
      </c>
      <c r="O49" s="44">
        <v>1991</v>
      </c>
      <c r="P49" s="44">
        <v>2021</v>
      </c>
      <c r="Q49" s="45" t="s">
        <v>10</v>
      </c>
      <c r="R49" s="45" t="s">
        <v>5</v>
      </c>
      <c r="S49" s="46">
        <v>34000</v>
      </c>
      <c r="T49" s="47">
        <f t="shared" si="8"/>
        <v>27.800490596892885</v>
      </c>
      <c r="U49" s="46">
        <v>200</v>
      </c>
      <c r="V49" s="46">
        <v>2520</v>
      </c>
      <c r="W49" s="46">
        <v>4500</v>
      </c>
      <c r="X49" s="46">
        <f t="shared" si="9"/>
        <v>7220</v>
      </c>
      <c r="Y49" s="46">
        <v>33099</v>
      </c>
      <c r="Z49" s="46">
        <v>69819</v>
      </c>
      <c r="AA49" s="49">
        <v>6600</v>
      </c>
      <c r="AB49" s="49">
        <v>31676</v>
      </c>
      <c r="AC49" s="50">
        <v>22948</v>
      </c>
      <c r="AD49" s="49">
        <v>61882</v>
      </c>
      <c r="AE49" s="52">
        <v>9897</v>
      </c>
      <c r="AF49" s="53">
        <v>978</v>
      </c>
      <c r="AG49" s="53">
        <v>544</v>
      </c>
      <c r="AH49" s="53">
        <v>1</v>
      </c>
      <c r="AI49" s="52">
        <v>11420</v>
      </c>
      <c r="AJ49" s="52">
        <v>13158</v>
      </c>
      <c r="AK49" s="52">
        <v>10598</v>
      </c>
      <c r="AL49" s="53">
        <v>13</v>
      </c>
      <c r="AM49" s="53">
        <v>53</v>
      </c>
      <c r="AN49" s="57">
        <v>409</v>
      </c>
      <c r="AO49" s="55">
        <f t="shared" si="14"/>
        <v>0.33442354865085855</v>
      </c>
      <c r="AP49" s="57">
        <v>980</v>
      </c>
      <c r="AQ49" s="55">
        <f t="shared" si="10"/>
        <v>0.80130825838103026</v>
      </c>
      <c r="AR49" s="54"/>
      <c r="AS49" s="54">
        <v>889</v>
      </c>
      <c r="AT49" s="54">
        <v>1053</v>
      </c>
      <c r="AU49" s="54">
        <v>5188</v>
      </c>
      <c r="AV49" s="57">
        <v>0</v>
      </c>
      <c r="AW49" s="54">
        <v>6077</v>
      </c>
      <c r="AX49" s="55">
        <f t="shared" si="11"/>
        <v>4.9689288634505315</v>
      </c>
      <c r="AY49" s="55">
        <f t="shared" si="12"/>
        <v>6.2010204081632656</v>
      </c>
      <c r="AZ49" s="54">
        <v>260</v>
      </c>
      <c r="BA49" s="54"/>
      <c r="BB49" s="54">
        <v>4109</v>
      </c>
      <c r="BC49" s="58">
        <v>11</v>
      </c>
      <c r="BD49" s="59">
        <v>196</v>
      </c>
      <c r="BE49" s="60">
        <f t="shared" si="13"/>
        <v>0.16026165167620604</v>
      </c>
    </row>
    <row r="50" spans="1:57" s="38" customFormat="1" ht="12.75" x14ac:dyDescent="0.2">
      <c r="A50" s="3" t="s">
        <v>109</v>
      </c>
      <c r="B50" s="38" t="s">
        <v>266</v>
      </c>
      <c r="C50" s="3" t="s">
        <v>191</v>
      </c>
      <c r="D50" s="3" t="s">
        <v>8</v>
      </c>
      <c r="E50" s="39">
        <v>1819</v>
      </c>
      <c r="F50" s="40">
        <v>52</v>
      </c>
      <c r="G50" s="39">
        <v>1196</v>
      </c>
      <c r="H50" s="42">
        <v>30</v>
      </c>
      <c r="I50" s="42">
        <v>0</v>
      </c>
      <c r="J50" s="42">
        <v>30</v>
      </c>
      <c r="K50" s="42">
        <v>2</v>
      </c>
      <c r="L50" s="42">
        <v>1</v>
      </c>
      <c r="M50" s="44">
        <v>977</v>
      </c>
      <c r="N50" s="44">
        <v>2009</v>
      </c>
      <c r="O50" s="45" t="s">
        <v>6</v>
      </c>
      <c r="P50" s="45" t="s">
        <v>6</v>
      </c>
      <c r="Q50" s="45" t="s">
        <v>10</v>
      </c>
      <c r="R50" s="45" t="s">
        <v>5</v>
      </c>
      <c r="S50" s="46">
        <v>53312</v>
      </c>
      <c r="T50" s="47">
        <f t="shared" si="8"/>
        <v>29.308411214953271</v>
      </c>
      <c r="U50" s="46">
        <v>300</v>
      </c>
      <c r="V50" s="46">
        <v>4023</v>
      </c>
      <c r="W50" s="46">
        <v>0</v>
      </c>
      <c r="X50" s="46">
        <f t="shared" si="9"/>
        <v>4323</v>
      </c>
      <c r="Y50" s="46">
        <v>1787</v>
      </c>
      <c r="Z50" s="46">
        <v>59422</v>
      </c>
      <c r="AA50" s="49">
        <v>4770</v>
      </c>
      <c r="AB50" s="49">
        <v>40649</v>
      </c>
      <c r="AC50" s="50">
        <v>8023</v>
      </c>
      <c r="AD50" s="49">
        <v>55161</v>
      </c>
      <c r="AE50" s="52">
        <v>10192</v>
      </c>
      <c r="AF50" s="53">
        <v>977</v>
      </c>
      <c r="AG50" s="53">
        <v>537</v>
      </c>
      <c r="AH50" s="53">
        <v>41</v>
      </c>
      <c r="AI50" s="52">
        <v>11747</v>
      </c>
      <c r="AJ50" s="52">
        <v>17687</v>
      </c>
      <c r="AK50" s="52">
        <v>15352</v>
      </c>
      <c r="AL50" s="53">
        <v>0</v>
      </c>
      <c r="AM50" s="53">
        <v>53</v>
      </c>
      <c r="AN50" s="57">
        <v>572</v>
      </c>
      <c r="AO50" s="55">
        <f t="shared" si="14"/>
        <v>0.31445849367784495</v>
      </c>
      <c r="AP50" s="54">
        <v>1989</v>
      </c>
      <c r="AQ50" s="55">
        <f t="shared" si="10"/>
        <v>1.0934579439252337</v>
      </c>
      <c r="AR50" s="54">
        <v>416</v>
      </c>
      <c r="AS50" s="54">
        <v>1312</v>
      </c>
      <c r="AT50" s="54">
        <v>1636</v>
      </c>
      <c r="AU50" s="54">
        <v>3613</v>
      </c>
      <c r="AV50" s="57">
        <v>53</v>
      </c>
      <c r="AW50" s="54">
        <v>4925</v>
      </c>
      <c r="AX50" s="55">
        <f t="shared" si="11"/>
        <v>2.7075316107751513</v>
      </c>
      <c r="AY50" s="55">
        <f t="shared" si="12"/>
        <v>2.4761186525892409</v>
      </c>
      <c r="AZ50" s="54">
        <v>19</v>
      </c>
      <c r="BA50" s="54">
        <v>520</v>
      </c>
      <c r="BB50" s="54">
        <v>3000</v>
      </c>
      <c r="BC50" s="58">
        <v>35</v>
      </c>
      <c r="BD50" s="59">
        <v>381</v>
      </c>
      <c r="BE50" s="60">
        <f t="shared" si="13"/>
        <v>0.20945574491478836</v>
      </c>
    </row>
    <row r="51" spans="1:57" s="38" customFormat="1" ht="12.75" x14ac:dyDescent="0.2">
      <c r="A51" s="3" t="s">
        <v>111</v>
      </c>
      <c r="B51" s="38" t="s">
        <v>268</v>
      </c>
      <c r="C51" s="3" t="s">
        <v>173</v>
      </c>
      <c r="D51" s="3" t="s">
        <v>4</v>
      </c>
      <c r="E51" s="39">
        <v>1211</v>
      </c>
      <c r="F51" s="40">
        <v>52</v>
      </c>
      <c r="G51" s="39">
        <v>1248</v>
      </c>
      <c r="H51" s="42">
        <v>24</v>
      </c>
      <c r="I51" s="42">
        <v>3</v>
      </c>
      <c r="J51" s="42">
        <v>27</v>
      </c>
      <c r="K51" s="42">
        <v>15</v>
      </c>
      <c r="L51" s="42">
        <v>2</v>
      </c>
      <c r="M51" s="43">
        <v>1250</v>
      </c>
      <c r="N51" s="44">
        <v>1907</v>
      </c>
      <c r="O51" s="44">
        <v>1979</v>
      </c>
      <c r="P51" s="44">
        <v>2016</v>
      </c>
      <c r="Q51" s="45" t="s">
        <v>10</v>
      </c>
      <c r="R51" s="45" t="s">
        <v>9</v>
      </c>
      <c r="S51" s="46">
        <v>45716</v>
      </c>
      <c r="T51" s="47">
        <f t="shared" si="8"/>
        <v>37.750619322873661</v>
      </c>
      <c r="U51" s="46">
        <v>837</v>
      </c>
      <c r="V51" s="46">
        <v>2500</v>
      </c>
      <c r="W51" s="46">
        <v>2000</v>
      </c>
      <c r="X51" s="46">
        <f t="shared" si="9"/>
        <v>5337</v>
      </c>
      <c r="Y51" s="46">
        <v>10637</v>
      </c>
      <c r="Z51" s="46">
        <v>59690</v>
      </c>
      <c r="AA51" s="49">
        <v>5208</v>
      </c>
      <c r="AB51" s="49">
        <v>37226</v>
      </c>
      <c r="AC51" s="50">
        <v>13930</v>
      </c>
      <c r="AD51" s="49">
        <v>61026</v>
      </c>
      <c r="AE51" s="52">
        <v>6220</v>
      </c>
      <c r="AF51" s="53">
        <v>915</v>
      </c>
      <c r="AG51" s="53">
        <v>208</v>
      </c>
      <c r="AH51" s="53">
        <v>38</v>
      </c>
      <c r="AI51" s="52">
        <v>7381</v>
      </c>
      <c r="AJ51" s="52">
        <v>13757</v>
      </c>
      <c r="AK51" s="52">
        <v>10598</v>
      </c>
      <c r="AL51" s="53">
        <v>5</v>
      </c>
      <c r="AM51" s="53">
        <v>52</v>
      </c>
      <c r="AN51" s="57">
        <v>553</v>
      </c>
      <c r="AO51" s="55">
        <f t="shared" si="14"/>
        <v>0.45664739884393063</v>
      </c>
      <c r="AP51" s="54">
        <v>3961</v>
      </c>
      <c r="AQ51" s="55">
        <f t="shared" si="10"/>
        <v>3.2708505367464906</v>
      </c>
      <c r="AR51" s="54">
        <v>1898</v>
      </c>
      <c r="AS51" s="54">
        <v>1093</v>
      </c>
      <c r="AT51" s="54">
        <v>1279</v>
      </c>
      <c r="AU51" s="54">
        <v>3562</v>
      </c>
      <c r="AV51" s="57">
        <v>26</v>
      </c>
      <c r="AW51" s="54">
        <v>4655</v>
      </c>
      <c r="AX51" s="55">
        <f t="shared" si="11"/>
        <v>3.8439306358381504</v>
      </c>
      <c r="AY51" s="55">
        <f t="shared" si="12"/>
        <v>1.1752082807371875</v>
      </c>
      <c r="AZ51" s="54">
        <v>44</v>
      </c>
      <c r="BA51" s="54">
        <v>45</v>
      </c>
      <c r="BB51" s="54">
        <v>926</v>
      </c>
      <c r="BC51" s="58">
        <v>148</v>
      </c>
      <c r="BD51" s="59">
        <v>570</v>
      </c>
      <c r="BE51" s="60">
        <f t="shared" si="13"/>
        <v>0.47068538398018167</v>
      </c>
    </row>
    <row r="52" spans="1:57" s="38" customFormat="1" ht="12.75" x14ac:dyDescent="0.2">
      <c r="A52" s="3" t="s">
        <v>113</v>
      </c>
      <c r="B52" s="38" t="s">
        <v>270</v>
      </c>
      <c r="C52" s="3" t="s">
        <v>191</v>
      </c>
      <c r="D52" s="3" t="s">
        <v>4</v>
      </c>
      <c r="E52" s="39">
        <v>1019</v>
      </c>
      <c r="F52" s="40">
        <v>52</v>
      </c>
      <c r="G52" s="39">
        <v>1352</v>
      </c>
      <c r="H52" s="42">
        <v>33</v>
      </c>
      <c r="I52" s="42">
        <v>0</v>
      </c>
      <c r="J52" s="42">
        <v>33</v>
      </c>
      <c r="K52" s="42">
        <v>3</v>
      </c>
      <c r="L52" s="42">
        <v>2</v>
      </c>
      <c r="M52" s="43">
        <v>1700</v>
      </c>
      <c r="N52" s="44">
        <v>1870</v>
      </c>
      <c r="O52" s="44">
        <v>1920</v>
      </c>
      <c r="P52" s="44">
        <v>2018</v>
      </c>
      <c r="Q52" s="45" t="s">
        <v>10</v>
      </c>
      <c r="R52" s="45" t="s">
        <v>17</v>
      </c>
      <c r="S52" s="46">
        <v>51626</v>
      </c>
      <c r="T52" s="47">
        <f t="shared" si="8"/>
        <v>50.663395485770366</v>
      </c>
      <c r="U52" s="46">
        <v>200</v>
      </c>
      <c r="V52" s="46">
        <v>0</v>
      </c>
      <c r="W52" s="46">
        <v>9500</v>
      </c>
      <c r="X52" s="46">
        <f t="shared" si="9"/>
        <v>9700</v>
      </c>
      <c r="Y52" s="46">
        <v>31447</v>
      </c>
      <c r="Z52" s="46">
        <v>83273</v>
      </c>
      <c r="AA52" s="49">
        <v>7580</v>
      </c>
      <c r="AB52" s="49">
        <v>32626</v>
      </c>
      <c r="AC52" s="50">
        <v>29693</v>
      </c>
      <c r="AD52" s="49">
        <v>70807</v>
      </c>
      <c r="AE52" s="52">
        <v>9537</v>
      </c>
      <c r="AF52" s="53">
        <v>565</v>
      </c>
      <c r="AG52" s="53">
        <v>235</v>
      </c>
      <c r="AH52" s="53">
        <v>38</v>
      </c>
      <c r="AI52" s="52">
        <v>10375</v>
      </c>
      <c r="AJ52" s="52">
        <v>13158</v>
      </c>
      <c r="AK52" s="52">
        <v>10598</v>
      </c>
      <c r="AL52" s="53">
        <v>15</v>
      </c>
      <c r="AM52" s="53">
        <v>52</v>
      </c>
      <c r="AN52" s="57">
        <v>333</v>
      </c>
      <c r="AO52" s="55">
        <f t="shared" si="14"/>
        <v>0.32679097154072623</v>
      </c>
      <c r="AP52" s="54">
        <v>2323</v>
      </c>
      <c r="AQ52" s="55">
        <f t="shared" si="10"/>
        <v>2.2796859666339548</v>
      </c>
      <c r="AR52" s="54">
        <v>156</v>
      </c>
      <c r="AS52" s="54">
        <v>2237</v>
      </c>
      <c r="AT52" s="54">
        <v>2401</v>
      </c>
      <c r="AU52" s="54">
        <v>5040</v>
      </c>
      <c r="AV52" s="57">
        <v>67</v>
      </c>
      <c r="AW52" s="54">
        <v>7277</v>
      </c>
      <c r="AX52" s="55">
        <f t="shared" si="11"/>
        <v>7.1413150147203144</v>
      </c>
      <c r="AY52" s="55">
        <f t="shared" si="12"/>
        <v>3.1325871717606542</v>
      </c>
      <c r="AZ52" s="54">
        <v>42</v>
      </c>
      <c r="BA52" s="54">
        <v>1500</v>
      </c>
      <c r="BB52" s="54">
        <v>2992</v>
      </c>
      <c r="BC52" s="58">
        <v>61</v>
      </c>
      <c r="BD52" s="59">
        <v>596</v>
      </c>
      <c r="BE52" s="60">
        <f t="shared" si="13"/>
        <v>0.58488714425907751</v>
      </c>
    </row>
    <row r="53" spans="1:57" s="38" customFormat="1" ht="12.75" x14ac:dyDescent="0.2">
      <c r="A53" s="3" t="s">
        <v>115</v>
      </c>
      <c r="B53" s="38" t="s">
        <v>271</v>
      </c>
      <c r="C53" s="3" t="s">
        <v>198</v>
      </c>
      <c r="D53" s="3" t="s">
        <v>4</v>
      </c>
      <c r="E53" s="39">
        <v>1845</v>
      </c>
      <c r="F53" s="40">
        <v>52</v>
      </c>
      <c r="G53" s="39">
        <v>1976</v>
      </c>
      <c r="H53" s="42">
        <v>75</v>
      </c>
      <c r="I53" s="42">
        <v>7</v>
      </c>
      <c r="J53" s="42">
        <v>82</v>
      </c>
      <c r="K53" s="42">
        <v>12</v>
      </c>
      <c r="L53" s="42">
        <v>4</v>
      </c>
      <c r="M53" s="43">
        <v>2640</v>
      </c>
      <c r="N53" s="44">
        <v>1906</v>
      </c>
      <c r="O53" s="44">
        <v>1998</v>
      </c>
      <c r="P53" s="44">
        <v>1998</v>
      </c>
      <c r="Q53" s="45" t="s">
        <v>10</v>
      </c>
      <c r="R53" s="45" t="s">
        <v>5</v>
      </c>
      <c r="S53" s="46">
        <v>140000</v>
      </c>
      <c r="T53" s="47">
        <f t="shared" si="8"/>
        <v>75.88075880758808</v>
      </c>
      <c r="U53" s="46">
        <v>200</v>
      </c>
      <c r="V53" s="46">
        <v>3838</v>
      </c>
      <c r="W53" s="46">
        <v>6156</v>
      </c>
      <c r="X53" s="46">
        <f t="shared" si="9"/>
        <v>10194</v>
      </c>
      <c r="Y53" s="46">
        <v>7340</v>
      </c>
      <c r="Z53" s="46">
        <v>151378</v>
      </c>
      <c r="AA53" s="49" t="s">
        <v>6</v>
      </c>
      <c r="AB53" s="49">
        <v>90778</v>
      </c>
      <c r="AC53" s="50">
        <v>30784</v>
      </c>
      <c r="AD53" s="49" t="s">
        <v>6</v>
      </c>
      <c r="AE53" s="52">
        <v>11520</v>
      </c>
      <c r="AF53" s="52">
        <v>1740</v>
      </c>
      <c r="AG53" s="53">
        <v>475</v>
      </c>
      <c r="AH53" s="53">
        <v>107</v>
      </c>
      <c r="AI53" s="52">
        <v>13842</v>
      </c>
      <c r="AJ53" s="52">
        <v>820</v>
      </c>
      <c r="AK53" s="52">
        <v>10670</v>
      </c>
      <c r="AL53" s="53">
        <v>12</v>
      </c>
      <c r="AM53" s="53">
        <v>54</v>
      </c>
      <c r="AN53" s="54">
        <v>2336</v>
      </c>
      <c r="AO53" s="55">
        <f t="shared" si="14"/>
        <v>1.2661246612466124</v>
      </c>
      <c r="AP53" s="54">
        <v>18241</v>
      </c>
      <c r="AQ53" s="55">
        <f t="shared" si="10"/>
        <v>9.8867208672086715</v>
      </c>
      <c r="AR53" s="54">
        <v>1050</v>
      </c>
      <c r="AS53" s="54">
        <v>542</v>
      </c>
      <c r="AT53" s="54">
        <v>872</v>
      </c>
      <c r="AU53" s="54">
        <v>13196</v>
      </c>
      <c r="AV53" s="57">
        <v>122</v>
      </c>
      <c r="AW53" s="54">
        <v>13738</v>
      </c>
      <c r="AX53" s="55">
        <f t="shared" si="11"/>
        <v>7.4460704607046067</v>
      </c>
      <c r="AY53" s="55">
        <f t="shared" si="12"/>
        <v>0.75313853407159692</v>
      </c>
      <c r="AZ53" s="54">
        <v>1209</v>
      </c>
      <c r="BA53" s="54">
        <v>11120</v>
      </c>
      <c r="BB53" s="54">
        <v>106294</v>
      </c>
      <c r="BC53" s="58">
        <v>128</v>
      </c>
      <c r="BD53" s="59">
        <v>855</v>
      </c>
      <c r="BE53" s="60">
        <f t="shared" si="13"/>
        <v>0.46341463414634149</v>
      </c>
    </row>
    <row r="54" spans="1:57" s="38" customFormat="1" ht="12.75" x14ac:dyDescent="0.2">
      <c r="A54" s="3" t="s">
        <v>117</v>
      </c>
      <c r="B54" s="38" t="s">
        <v>273</v>
      </c>
      <c r="C54" s="3" t="s">
        <v>191</v>
      </c>
      <c r="D54" s="3" t="s">
        <v>4</v>
      </c>
      <c r="E54" s="39">
        <v>2396</v>
      </c>
      <c r="F54" s="40">
        <v>24</v>
      </c>
      <c r="G54" s="40">
        <v>648</v>
      </c>
      <c r="H54" s="42">
        <v>12</v>
      </c>
      <c r="I54" s="42">
        <v>18</v>
      </c>
      <c r="J54" s="42">
        <v>30</v>
      </c>
      <c r="K54" s="42">
        <v>6</v>
      </c>
      <c r="L54" s="42">
        <v>3</v>
      </c>
      <c r="M54" s="43">
        <v>2000</v>
      </c>
      <c r="N54" s="44">
        <v>1906</v>
      </c>
      <c r="O54" s="44">
        <v>2019</v>
      </c>
      <c r="P54" s="44">
        <v>2021</v>
      </c>
      <c r="Q54" s="45" t="s">
        <v>13</v>
      </c>
      <c r="R54" s="45" t="s">
        <v>13</v>
      </c>
      <c r="S54" s="46">
        <v>44600</v>
      </c>
      <c r="T54" s="47">
        <f t="shared" si="8"/>
        <v>18.614357262103507</v>
      </c>
      <c r="U54" s="46">
        <v>0</v>
      </c>
      <c r="V54" s="46">
        <v>3547</v>
      </c>
      <c r="W54" s="46">
        <v>1500</v>
      </c>
      <c r="X54" s="46">
        <f t="shared" si="9"/>
        <v>5047</v>
      </c>
      <c r="Y54" s="46">
        <v>15175</v>
      </c>
      <c r="Z54" s="46">
        <v>63322</v>
      </c>
      <c r="AA54" s="49">
        <v>5003</v>
      </c>
      <c r="AB54" s="49">
        <v>28882</v>
      </c>
      <c r="AC54" s="50">
        <v>10070</v>
      </c>
      <c r="AD54" s="49">
        <v>45884</v>
      </c>
      <c r="AE54" s="52">
        <v>11895</v>
      </c>
      <c r="AF54" s="52">
        <v>1327</v>
      </c>
      <c r="AG54" s="53">
        <v>451</v>
      </c>
      <c r="AH54" s="53">
        <v>160</v>
      </c>
      <c r="AI54" s="52">
        <v>13833</v>
      </c>
      <c r="AJ54" s="52">
        <v>13158</v>
      </c>
      <c r="AK54" s="52">
        <v>10598</v>
      </c>
      <c r="AL54" s="53">
        <v>10</v>
      </c>
      <c r="AM54" s="53">
        <v>53</v>
      </c>
      <c r="AN54" s="57">
        <v>931</v>
      </c>
      <c r="AO54" s="55">
        <f t="shared" si="14"/>
        <v>0.38856427378964942</v>
      </c>
      <c r="AP54" s="57">
        <v>521</v>
      </c>
      <c r="AQ54" s="55">
        <f t="shared" si="10"/>
        <v>0.21744574290484139</v>
      </c>
      <c r="AR54" s="54">
        <v>121</v>
      </c>
      <c r="AS54" s="54">
        <v>1376</v>
      </c>
      <c r="AT54" s="54">
        <v>1660</v>
      </c>
      <c r="AU54" s="54">
        <v>3319</v>
      </c>
      <c r="AV54" s="57">
        <v>70</v>
      </c>
      <c r="AW54" s="54">
        <v>4695</v>
      </c>
      <c r="AX54" s="55">
        <f t="shared" si="11"/>
        <v>1.9595158597662772</v>
      </c>
      <c r="AY54" s="55">
        <f t="shared" si="12"/>
        <v>9.0115163147792714</v>
      </c>
      <c r="AZ54" s="54">
        <v>8</v>
      </c>
      <c r="BA54" s="54">
        <v>12</v>
      </c>
      <c r="BB54" s="54"/>
      <c r="BC54" s="58">
        <v>37</v>
      </c>
      <c r="BD54" s="59">
        <v>596</v>
      </c>
      <c r="BE54" s="60">
        <f t="shared" si="13"/>
        <v>0.24874791318864775</v>
      </c>
    </row>
    <row r="55" spans="1:57" s="38" customFormat="1" ht="12.75" x14ac:dyDescent="0.2">
      <c r="A55" s="3" t="s">
        <v>118</v>
      </c>
      <c r="B55" s="38" t="s">
        <v>274</v>
      </c>
      <c r="C55" s="3" t="s">
        <v>184</v>
      </c>
      <c r="D55" s="3" t="s">
        <v>8</v>
      </c>
      <c r="E55" s="39">
        <v>2172</v>
      </c>
      <c r="F55" s="40">
        <v>30</v>
      </c>
      <c r="G55" s="39">
        <v>1003</v>
      </c>
      <c r="H55" s="42">
        <v>47</v>
      </c>
      <c r="I55" s="42">
        <v>5</v>
      </c>
      <c r="J55" s="42">
        <v>52</v>
      </c>
      <c r="K55" s="42">
        <v>7</v>
      </c>
      <c r="L55" s="42">
        <v>5</v>
      </c>
      <c r="M55" s="43">
        <v>4167</v>
      </c>
      <c r="N55" s="44">
        <v>1890</v>
      </c>
      <c r="O55" s="44">
        <v>1998</v>
      </c>
      <c r="P55" s="44">
        <v>2016</v>
      </c>
      <c r="Q55" s="45" t="s">
        <v>9</v>
      </c>
      <c r="R55" s="45" t="s">
        <v>5</v>
      </c>
      <c r="S55" s="46">
        <v>28000</v>
      </c>
      <c r="T55" s="47">
        <f t="shared" si="8"/>
        <v>12.89134438305709</v>
      </c>
      <c r="U55" s="46">
        <v>4861</v>
      </c>
      <c r="V55" s="46">
        <v>3587</v>
      </c>
      <c r="W55" s="46">
        <v>0</v>
      </c>
      <c r="X55" s="46">
        <f t="shared" si="9"/>
        <v>8448</v>
      </c>
      <c r="Y55" s="46">
        <v>86901</v>
      </c>
      <c r="Z55" s="46">
        <v>123349</v>
      </c>
      <c r="AA55" s="49">
        <v>3813</v>
      </c>
      <c r="AB55" s="49">
        <v>35817</v>
      </c>
      <c r="AC55" s="50">
        <v>75403</v>
      </c>
      <c r="AD55" s="49">
        <v>115691</v>
      </c>
      <c r="AE55" s="52">
        <v>12697</v>
      </c>
      <c r="AF55" s="52">
        <v>1105</v>
      </c>
      <c r="AG55" s="53">
        <v>489</v>
      </c>
      <c r="AH55" s="53">
        <v>15</v>
      </c>
      <c r="AI55" s="52">
        <v>14306</v>
      </c>
      <c r="AJ55" s="52">
        <v>13158</v>
      </c>
      <c r="AK55" s="52">
        <v>10598</v>
      </c>
      <c r="AL55" s="53">
        <v>39</v>
      </c>
      <c r="AM55" s="53">
        <v>55</v>
      </c>
      <c r="AN55" s="54">
        <v>1556</v>
      </c>
      <c r="AO55" s="55">
        <f t="shared" si="14"/>
        <v>0.71639042357274396</v>
      </c>
      <c r="AP55" s="54">
        <v>2449</v>
      </c>
      <c r="AQ55" s="55">
        <f t="shared" si="10"/>
        <v>1.1275322283609577</v>
      </c>
      <c r="AR55" s="54">
        <v>676</v>
      </c>
      <c r="AS55" s="54">
        <v>1677</v>
      </c>
      <c r="AT55" s="54">
        <v>1931</v>
      </c>
      <c r="AU55" s="54">
        <v>5398</v>
      </c>
      <c r="AV55" s="57">
        <v>29</v>
      </c>
      <c r="AW55" s="54">
        <v>7075</v>
      </c>
      <c r="AX55" s="55">
        <f t="shared" si="11"/>
        <v>3.257366482504604</v>
      </c>
      <c r="AY55" s="55">
        <f t="shared" si="12"/>
        <v>2.8889342588811759</v>
      </c>
      <c r="AZ55" s="54">
        <v>419</v>
      </c>
      <c r="BA55" s="54">
        <v>3093</v>
      </c>
      <c r="BB55" s="54">
        <v>3949</v>
      </c>
      <c r="BC55" s="58">
        <v>45</v>
      </c>
      <c r="BD55" s="59">
        <v>539</v>
      </c>
      <c r="BE55" s="60">
        <f t="shared" si="13"/>
        <v>0.24815837937384899</v>
      </c>
    </row>
    <row r="56" spans="1:57" s="38" customFormat="1" ht="12.75" x14ac:dyDescent="0.2">
      <c r="A56" s="3" t="s">
        <v>120</v>
      </c>
      <c r="B56" s="38" t="s">
        <v>276</v>
      </c>
      <c r="C56" s="3" t="s">
        <v>181</v>
      </c>
      <c r="D56" s="3" t="s">
        <v>8</v>
      </c>
      <c r="E56" s="39">
        <v>1841</v>
      </c>
      <c r="F56" s="40">
        <v>52</v>
      </c>
      <c r="G56" s="39">
        <v>2080</v>
      </c>
      <c r="H56" s="42">
        <v>2</v>
      </c>
      <c r="I56" s="42">
        <v>3</v>
      </c>
      <c r="J56" s="42">
        <v>5</v>
      </c>
      <c r="K56" s="42">
        <v>0</v>
      </c>
      <c r="L56" s="42">
        <v>5</v>
      </c>
      <c r="M56" s="43">
        <v>7006</v>
      </c>
      <c r="N56" s="44">
        <v>1913</v>
      </c>
      <c r="O56" s="44">
        <v>2018</v>
      </c>
      <c r="P56" s="44">
        <v>2022</v>
      </c>
      <c r="Q56" s="45" t="s">
        <v>13</v>
      </c>
      <c r="R56" s="45" t="s">
        <v>13</v>
      </c>
      <c r="S56" s="46">
        <v>67000</v>
      </c>
      <c r="T56" s="47">
        <f t="shared" si="8"/>
        <v>36.393264530146659</v>
      </c>
      <c r="U56" s="46">
        <v>0</v>
      </c>
      <c r="V56" s="46">
        <v>0</v>
      </c>
      <c r="W56" s="46">
        <v>12000</v>
      </c>
      <c r="X56" s="46">
        <f t="shared" si="9"/>
        <v>12000</v>
      </c>
      <c r="Y56" s="46">
        <v>57291</v>
      </c>
      <c r="Z56" s="46">
        <v>124291</v>
      </c>
      <c r="AA56" s="49">
        <v>10850</v>
      </c>
      <c r="AB56" s="49">
        <v>67669</v>
      </c>
      <c r="AC56" s="50">
        <v>28492</v>
      </c>
      <c r="AD56" s="49">
        <v>108311</v>
      </c>
      <c r="AE56" s="52">
        <v>65000</v>
      </c>
      <c r="AF56" s="52">
        <v>1200</v>
      </c>
      <c r="AG56" s="53">
        <v>460</v>
      </c>
      <c r="AH56" s="53">
        <v>24</v>
      </c>
      <c r="AI56" s="52">
        <v>66684</v>
      </c>
      <c r="AJ56" s="52">
        <v>13757</v>
      </c>
      <c r="AK56" s="52">
        <v>12351</v>
      </c>
      <c r="AL56" s="53">
        <v>43</v>
      </c>
      <c r="AM56" s="53">
        <v>52</v>
      </c>
      <c r="AN56" s="54">
        <v>1567</v>
      </c>
      <c r="AO56" s="55">
        <f t="shared" si="14"/>
        <v>0.85116784356328079</v>
      </c>
      <c r="AP56" s="54">
        <v>36000</v>
      </c>
      <c r="AQ56" s="55">
        <f t="shared" si="10"/>
        <v>19.554589896795221</v>
      </c>
      <c r="AR56" s="54">
        <v>340</v>
      </c>
      <c r="AS56" s="54" t="s">
        <v>6</v>
      </c>
      <c r="AT56" s="54"/>
      <c r="AU56" s="54">
        <v>28547</v>
      </c>
      <c r="AV56" s="57">
        <v>384</v>
      </c>
      <c r="AW56" s="54">
        <v>28546</v>
      </c>
      <c r="AX56" s="55">
        <f t="shared" si="11"/>
        <v>15.505703422053232</v>
      </c>
      <c r="AY56" s="55">
        <f t="shared" si="12"/>
        <v>0.79294444444444445</v>
      </c>
      <c r="AZ56" s="54"/>
      <c r="BA56" s="54">
        <v>0</v>
      </c>
      <c r="BB56" s="54"/>
      <c r="BC56" s="58">
        <v>123</v>
      </c>
      <c r="BD56" s="59">
        <v>178</v>
      </c>
      <c r="BE56" s="60">
        <f t="shared" si="13"/>
        <v>9.668658337859859E-2</v>
      </c>
    </row>
    <row r="57" spans="1:57" s="38" customFormat="1" ht="12.75" x14ac:dyDescent="0.2">
      <c r="A57" s="3" t="s">
        <v>126</v>
      </c>
      <c r="B57" s="38" t="s">
        <v>281</v>
      </c>
      <c r="C57" s="3" t="s">
        <v>168</v>
      </c>
      <c r="D57" s="3" t="s">
        <v>4</v>
      </c>
      <c r="E57" s="39">
        <v>1457</v>
      </c>
      <c r="F57" s="40">
        <v>52</v>
      </c>
      <c r="G57" s="40">
        <v>884</v>
      </c>
      <c r="H57" s="42">
        <v>22</v>
      </c>
      <c r="I57" s="42">
        <v>6</v>
      </c>
      <c r="J57" s="42">
        <v>28</v>
      </c>
      <c r="K57" s="42">
        <v>6</v>
      </c>
      <c r="L57" s="42">
        <v>3</v>
      </c>
      <c r="M57" s="43">
        <v>4000</v>
      </c>
      <c r="N57" s="44">
        <v>1850</v>
      </c>
      <c r="O57" s="44">
        <v>2015</v>
      </c>
      <c r="P57" s="44">
        <v>2018</v>
      </c>
      <c r="Q57" s="45" t="s">
        <v>5</v>
      </c>
      <c r="R57" s="45" t="s">
        <v>10</v>
      </c>
      <c r="S57" s="46">
        <v>46375</v>
      </c>
      <c r="T57" s="47">
        <f t="shared" si="8"/>
        <v>31.829100892244337</v>
      </c>
      <c r="U57" s="46">
        <v>837</v>
      </c>
      <c r="V57" s="46">
        <v>2786</v>
      </c>
      <c r="W57" s="46">
        <v>0</v>
      </c>
      <c r="X57" s="46">
        <f t="shared" si="9"/>
        <v>3623</v>
      </c>
      <c r="Y57" s="46">
        <v>20801</v>
      </c>
      <c r="Z57" s="46">
        <v>70799</v>
      </c>
      <c r="AA57" s="49">
        <v>14711</v>
      </c>
      <c r="AB57" s="49">
        <v>37242</v>
      </c>
      <c r="AC57" s="50">
        <v>15402</v>
      </c>
      <c r="AD57" s="49">
        <v>68992</v>
      </c>
      <c r="AE57" s="52">
        <v>24774</v>
      </c>
      <c r="AF57" s="52">
        <v>1612</v>
      </c>
      <c r="AG57" s="53">
        <v>595</v>
      </c>
      <c r="AH57" s="53">
        <v>363</v>
      </c>
      <c r="AI57" s="52">
        <v>27344</v>
      </c>
      <c r="AJ57" s="52">
        <v>17687</v>
      </c>
      <c r="AK57" s="52">
        <v>15352</v>
      </c>
      <c r="AL57" s="53">
        <v>3</v>
      </c>
      <c r="AM57" s="53">
        <v>55</v>
      </c>
      <c r="AN57" s="57">
        <v>397</v>
      </c>
      <c r="AO57" s="55">
        <f t="shared" si="14"/>
        <v>0.27247769389155801</v>
      </c>
      <c r="AP57" s="56"/>
      <c r="AQ57" s="55"/>
      <c r="AR57" s="54">
        <v>157</v>
      </c>
      <c r="AS57" s="54">
        <v>875</v>
      </c>
      <c r="AT57" s="54">
        <v>1378</v>
      </c>
      <c r="AU57" s="54">
        <v>4300</v>
      </c>
      <c r="AV57" s="57">
        <v>133</v>
      </c>
      <c r="AW57" s="54">
        <v>5175</v>
      </c>
      <c r="AX57" s="55">
        <f t="shared" si="11"/>
        <v>3.5518188057652713</v>
      </c>
      <c r="AY57" s="55"/>
      <c r="AZ57" s="54">
        <v>41</v>
      </c>
      <c r="BA57" s="54"/>
      <c r="BB57" s="54"/>
      <c r="BC57" s="58">
        <v>59</v>
      </c>
      <c r="BD57" s="59">
        <v>654</v>
      </c>
      <c r="BE57" s="60">
        <f t="shared" si="13"/>
        <v>0.44886753603294438</v>
      </c>
    </row>
    <row r="58" spans="1:57" s="38" customFormat="1" ht="12.75" x14ac:dyDescent="0.2">
      <c r="A58" s="3" t="s">
        <v>129</v>
      </c>
      <c r="B58" s="38" t="s">
        <v>284</v>
      </c>
      <c r="C58" s="3" t="s">
        <v>176</v>
      </c>
      <c r="D58" s="3" t="s">
        <v>4</v>
      </c>
      <c r="E58" s="39">
        <v>1030</v>
      </c>
      <c r="F58" s="40">
        <v>51</v>
      </c>
      <c r="G58" s="40">
        <v>915</v>
      </c>
      <c r="H58" s="42">
        <v>23</v>
      </c>
      <c r="I58" s="42">
        <v>0</v>
      </c>
      <c r="J58" s="42">
        <v>23</v>
      </c>
      <c r="K58" s="42">
        <v>12</v>
      </c>
      <c r="L58" s="42">
        <v>2</v>
      </c>
      <c r="M58" s="44">
        <v>690</v>
      </c>
      <c r="N58" s="45" t="s">
        <v>6</v>
      </c>
      <c r="O58" s="44">
        <v>2008</v>
      </c>
      <c r="P58" s="44">
        <v>2018</v>
      </c>
      <c r="Q58" s="45" t="s">
        <v>10</v>
      </c>
      <c r="R58" s="45" t="s">
        <v>10</v>
      </c>
      <c r="S58" s="46">
        <v>32550</v>
      </c>
      <c r="T58" s="47">
        <f t="shared" si="8"/>
        <v>31.601941747572816</v>
      </c>
      <c r="U58" s="46">
        <v>606</v>
      </c>
      <c r="V58" s="46">
        <v>2000</v>
      </c>
      <c r="W58" s="46">
        <v>1296</v>
      </c>
      <c r="X58" s="46">
        <f t="shared" si="9"/>
        <v>3902</v>
      </c>
      <c r="Y58" s="46">
        <v>4360</v>
      </c>
      <c r="Z58" s="46">
        <v>39516</v>
      </c>
      <c r="AA58" s="49">
        <v>5267</v>
      </c>
      <c r="AB58" s="49">
        <v>22729</v>
      </c>
      <c r="AC58" s="50">
        <v>6340</v>
      </c>
      <c r="AD58" s="49">
        <v>34549</v>
      </c>
      <c r="AE58" s="52">
        <v>7428</v>
      </c>
      <c r="AF58" s="53">
        <v>460</v>
      </c>
      <c r="AG58" s="53">
        <v>178</v>
      </c>
      <c r="AH58" s="53">
        <v>37</v>
      </c>
      <c r="AI58" s="52">
        <v>8103</v>
      </c>
      <c r="AJ58" s="52">
        <v>13757</v>
      </c>
      <c r="AK58" s="52">
        <v>12351</v>
      </c>
      <c r="AL58" s="53">
        <v>6</v>
      </c>
      <c r="AM58" s="53">
        <v>54</v>
      </c>
      <c r="AN58" s="57">
        <v>392</v>
      </c>
      <c r="AO58" s="55">
        <f t="shared" si="14"/>
        <v>0.38058252427184464</v>
      </c>
      <c r="AP58" s="57">
        <v>653</v>
      </c>
      <c r="AQ58" s="55">
        <f t="shared" ref="AQ58:AQ73" si="15">AP58/E58</f>
        <v>0.63398058252427181</v>
      </c>
      <c r="AR58" s="54">
        <v>112</v>
      </c>
      <c r="AS58" s="54">
        <v>502</v>
      </c>
      <c r="AT58" s="54">
        <v>692</v>
      </c>
      <c r="AU58" s="54">
        <v>2412</v>
      </c>
      <c r="AV58" s="57">
        <v>0</v>
      </c>
      <c r="AW58" s="54">
        <v>2914</v>
      </c>
      <c r="AX58" s="55">
        <f t="shared" si="11"/>
        <v>2.8291262135922328</v>
      </c>
      <c r="AY58" s="55">
        <f t="shared" ref="AY58:AY73" si="16">AW58/AP58</f>
        <v>4.462480857580398</v>
      </c>
      <c r="AZ58" s="54">
        <v>52</v>
      </c>
      <c r="BA58" s="54">
        <v>2833</v>
      </c>
      <c r="BB58" s="54">
        <v>3000</v>
      </c>
      <c r="BC58" s="58">
        <v>10</v>
      </c>
      <c r="BD58" s="59">
        <v>231</v>
      </c>
      <c r="BE58" s="60">
        <f t="shared" si="13"/>
        <v>0.22427184466019418</v>
      </c>
    </row>
    <row r="59" spans="1:57" s="38" customFormat="1" ht="12.75" x14ac:dyDescent="0.2">
      <c r="A59" s="3" t="s">
        <v>131</v>
      </c>
      <c r="B59" s="38" t="s">
        <v>286</v>
      </c>
      <c r="C59" s="3" t="s">
        <v>191</v>
      </c>
      <c r="D59" s="3" t="s">
        <v>4</v>
      </c>
      <c r="E59" s="39">
        <v>1914</v>
      </c>
      <c r="F59" s="40">
        <v>52</v>
      </c>
      <c r="G59" s="40" t="s">
        <v>6</v>
      </c>
      <c r="H59" s="42">
        <v>24</v>
      </c>
      <c r="I59" s="42">
        <v>20</v>
      </c>
      <c r="J59" s="42">
        <v>44</v>
      </c>
      <c r="K59" s="42">
        <v>6</v>
      </c>
      <c r="L59" s="42" t="s">
        <v>6</v>
      </c>
      <c r="M59" s="43">
        <v>1200</v>
      </c>
      <c r="N59" s="44">
        <v>2021</v>
      </c>
      <c r="O59" s="44">
        <v>2021</v>
      </c>
      <c r="P59" s="44">
        <v>2021</v>
      </c>
      <c r="Q59" s="45" t="s">
        <v>5</v>
      </c>
      <c r="R59" s="45" t="s">
        <v>5</v>
      </c>
      <c r="S59" s="46">
        <v>31948</v>
      </c>
      <c r="T59" s="47">
        <f t="shared" si="8"/>
        <v>16.691745036572623</v>
      </c>
      <c r="U59" s="46">
        <v>0</v>
      </c>
      <c r="V59" s="46">
        <v>0</v>
      </c>
      <c r="W59" s="46">
        <v>8398</v>
      </c>
      <c r="X59" s="46">
        <f t="shared" si="9"/>
        <v>8398</v>
      </c>
      <c r="Y59" s="46">
        <v>9018</v>
      </c>
      <c r="Z59" s="46">
        <v>40966</v>
      </c>
      <c r="AA59" s="49">
        <v>3575</v>
      </c>
      <c r="AB59" s="49">
        <v>23245</v>
      </c>
      <c r="AC59" s="50">
        <v>12171</v>
      </c>
      <c r="AD59" s="49">
        <v>38991</v>
      </c>
      <c r="AE59" s="52">
        <v>5837</v>
      </c>
      <c r="AF59" s="53">
        <v>0</v>
      </c>
      <c r="AG59" s="53">
        <v>88</v>
      </c>
      <c r="AH59" s="53">
        <v>35</v>
      </c>
      <c r="AI59" s="52">
        <v>5960</v>
      </c>
      <c r="AJ59" s="52">
        <v>13158</v>
      </c>
      <c r="AK59" s="52">
        <v>10598</v>
      </c>
      <c r="AL59" s="53">
        <v>0</v>
      </c>
      <c r="AM59" s="53">
        <v>52</v>
      </c>
      <c r="AN59" s="57">
        <v>970</v>
      </c>
      <c r="AO59" s="55">
        <f t="shared" si="14"/>
        <v>0.50679205851619646</v>
      </c>
      <c r="AP59" s="54">
        <v>3105</v>
      </c>
      <c r="AQ59" s="55">
        <f t="shared" si="15"/>
        <v>1.6222570532915361</v>
      </c>
      <c r="AR59" s="54">
        <v>125</v>
      </c>
      <c r="AS59" s="54">
        <v>1375</v>
      </c>
      <c r="AT59" s="54">
        <v>1719</v>
      </c>
      <c r="AU59" s="54">
        <v>2536</v>
      </c>
      <c r="AV59" s="57">
        <v>50</v>
      </c>
      <c r="AW59" s="54">
        <v>3911</v>
      </c>
      <c r="AX59" s="55">
        <f t="shared" si="11"/>
        <v>2.0433646812957158</v>
      </c>
      <c r="AY59" s="55">
        <f t="shared" si="16"/>
        <v>1.2595813204508857</v>
      </c>
      <c r="AZ59" s="54">
        <v>10</v>
      </c>
      <c r="BA59" s="54">
        <v>10</v>
      </c>
      <c r="BB59" s="54"/>
      <c r="BC59" s="58">
        <v>37</v>
      </c>
      <c r="BD59" s="59">
        <v>602</v>
      </c>
      <c r="BE59" s="60">
        <f t="shared" si="13"/>
        <v>0.31452455590386624</v>
      </c>
    </row>
    <row r="60" spans="1:57" s="38" customFormat="1" ht="12.75" x14ac:dyDescent="0.2">
      <c r="A60" s="3" t="s">
        <v>133</v>
      </c>
      <c r="B60" s="38" t="s">
        <v>287</v>
      </c>
      <c r="C60" s="3" t="s">
        <v>191</v>
      </c>
      <c r="D60" s="3" t="s">
        <v>4</v>
      </c>
      <c r="E60" s="39">
        <v>1192</v>
      </c>
      <c r="F60" s="40">
        <v>52</v>
      </c>
      <c r="G60" s="40">
        <v>728</v>
      </c>
      <c r="H60" s="42">
        <v>12</v>
      </c>
      <c r="I60" s="42">
        <v>4</v>
      </c>
      <c r="J60" s="42">
        <v>16</v>
      </c>
      <c r="K60" s="42">
        <v>3</v>
      </c>
      <c r="L60" s="42">
        <v>2</v>
      </c>
      <c r="M60" s="43">
        <v>2518</v>
      </c>
      <c r="N60" s="44">
        <v>1869</v>
      </c>
      <c r="O60" s="45"/>
      <c r="P60" s="45"/>
      <c r="Q60" s="45" t="s">
        <v>13</v>
      </c>
      <c r="R60" s="45" t="s">
        <v>17</v>
      </c>
      <c r="S60" s="46">
        <v>12500</v>
      </c>
      <c r="T60" s="47">
        <f t="shared" si="8"/>
        <v>10.486577181208053</v>
      </c>
      <c r="U60" s="46">
        <v>1757</v>
      </c>
      <c r="V60" s="46">
        <v>0</v>
      </c>
      <c r="W60" s="46">
        <v>3250</v>
      </c>
      <c r="X60" s="46">
        <f t="shared" si="9"/>
        <v>5007</v>
      </c>
      <c r="Y60" s="46">
        <v>9195</v>
      </c>
      <c r="Z60" s="46">
        <v>23452</v>
      </c>
      <c r="AA60" s="49">
        <v>2969</v>
      </c>
      <c r="AB60" s="49">
        <v>12788</v>
      </c>
      <c r="AC60" s="50">
        <v>2727</v>
      </c>
      <c r="AD60" s="49">
        <v>19284</v>
      </c>
      <c r="AE60" s="52">
        <v>5000</v>
      </c>
      <c r="AF60" s="53">
        <v>484</v>
      </c>
      <c r="AG60" s="53">
        <v>0</v>
      </c>
      <c r="AH60" s="53">
        <v>42</v>
      </c>
      <c r="AI60" s="52">
        <v>5526</v>
      </c>
      <c r="AJ60" s="52">
        <v>13757</v>
      </c>
      <c r="AK60" s="52">
        <v>12351</v>
      </c>
      <c r="AL60" s="53">
        <v>1</v>
      </c>
      <c r="AM60" s="53">
        <v>52</v>
      </c>
      <c r="AN60" s="57">
        <v>412</v>
      </c>
      <c r="AO60" s="55">
        <f t="shared" si="14"/>
        <v>0.34563758389261745</v>
      </c>
      <c r="AP60" s="54">
        <v>1642</v>
      </c>
      <c r="AQ60" s="55">
        <f t="shared" si="15"/>
        <v>1.3775167785234899</v>
      </c>
      <c r="AR60" s="54">
        <v>114</v>
      </c>
      <c r="AS60" s="54">
        <v>1304</v>
      </c>
      <c r="AT60" s="54">
        <v>1487</v>
      </c>
      <c r="AU60" s="54">
        <v>1530</v>
      </c>
      <c r="AV60" s="57">
        <v>51</v>
      </c>
      <c r="AW60" s="54">
        <v>2834</v>
      </c>
      <c r="AX60" s="55">
        <f t="shared" si="11"/>
        <v>2.3775167785234901</v>
      </c>
      <c r="AY60" s="55">
        <f t="shared" si="16"/>
        <v>1.7259439707673569</v>
      </c>
      <c r="AZ60" s="54">
        <v>40</v>
      </c>
      <c r="BA60" s="54">
        <v>0</v>
      </c>
      <c r="BB60" s="54">
        <v>646</v>
      </c>
      <c r="BC60" s="61">
        <v>0</v>
      </c>
      <c r="BD60" s="59">
        <v>1069</v>
      </c>
      <c r="BE60" s="60">
        <f t="shared" si="13"/>
        <v>0.89681208053691275</v>
      </c>
    </row>
    <row r="61" spans="1:57" s="38" customFormat="1" ht="12.75" x14ac:dyDescent="0.2">
      <c r="A61" s="3" t="s">
        <v>134</v>
      </c>
      <c r="B61" s="38" t="s">
        <v>288</v>
      </c>
      <c r="C61" s="3" t="s">
        <v>179</v>
      </c>
      <c r="D61" s="3" t="s">
        <v>4</v>
      </c>
      <c r="E61" s="39">
        <v>2299</v>
      </c>
      <c r="F61" s="40">
        <v>52</v>
      </c>
      <c r="G61" s="39">
        <v>1144</v>
      </c>
      <c r="H61" s="42">
        <v>20</v>
      </c>
      <c r="I61" s="42">
        <v>15</v>
      </c>
      <c r="J61" s="42">
        <v>35</v>
      </c>
      <c r="K61" s="42">
        <v>0</v>
      </c>
      <c r="L61" s="42">
        <v>1</v>
      </c>
      <c r="M61" s="44">
        <v>384</v>
      </c>
      <c r="N61" s="44">
        <v>2012</v>
      </c>
      <c r="O61" s="44">
        <v>2012</v>
      </c>
      <c r="P61" s="45" t="s">
        <v>6</v>
      </c>
      <c r="Q61" s="45" t="s">
        <v>9</v>
      </c>
      <c r="R61" s="45" t="s">
        <v>5</v>
      </c>
      <c r="S61" s="46">
        <v>39437</v>
      </c>
      <c r="T61" s="47">
        <f t="shared" si="8"/>
        <v>17.153979991300567</v>
      </c>
      <c r="U61" s="46">
        <v>1242</v>
      </c>
      <c r="V61" s="46">
        <v>0</v>
      </c>
      <c r="W61" s="46">
        <v>2300</v>
      </c>
      <c r="X61" s="46">
        <f t="shared" si="9"/>
        <v>3542</v>
      </c>
      <c r="Y61" s="46">
        <v>3577</v>
      </c>
      <c r="Z61" s="46">
        <v>44256</v>
      </c>
      <c r="AA61" s="49">
        <v>4290</v>
      </c>
      <c r="AB61" s="49">
        <v>29660</v>
      </c>
      <c r="AC61" s="50">
        <v>1849</v>
      </c>
      <c r="AD61" s="49">
        <v>38640</v>
      </c>
      <c r="AE61" s="52">
        <v>5000</v>
      </c>
      <c r="AF61" s="53">
        <v>585</v>
      </c>
      <c r="AG61" s="53">
        <v>0</v>
      </c>
      <c r="AH61" s="53">
        <v>120</v>
      </c>
      <c r="AI61" s="52">
        <v>5705</v>
      </c>
      <c r="AJ61" s="52">
        <v>0</v>
      </c>
      <c r="AK61" s="52">
        <v>0</v>
      </c>
      <c r="AL61" s="53">
        <v>65</v>
      </c>
      <c r="AM61" s="53">
        <v>52</v>
      </c>
      <c r="AN61" s="57">
        <v>457</v>
      </c>
      <c r="AO61" s="55">
        <f t="shared" si="14"/>
        <v>0.1987820791648543</v>
      </c>
      <c r="AP61" s="54">
        <v>1500</v>
      </c>
      <c r="AQ61" s="55">
        <f t="shared" si="15"/>
        <v>0.6524575902566333</v>
      </c>
      <c r="AR61" s="54">
        <v>30</v>
      </c>
      <c r="AS61" s="54">
        <v>0</v>
      </c>
      <c r="AT61" s="54">
        <v>394</v>
      </c>
      <c r="AU61" s="54">
        <v>4053</v>
      </c>
      <c r="AV61" s="57">
        <v>0</v>
      </c>
      <c r="AW61" s="54">
        <v>4053</v>
      </c>
      <c r="AX61" s="55">
        <f t="shared" si="11"/>
        <v>1.7629404088734233</v>
      </c>
      <c r="AY61" s="55">
        <f t="shared" si="16"/>
        <v>2.702</v>
      </c>
      <c r="AZ61" s="54">
        <v>100</v>
      </c>
      <c r="BA61" s="54">
        <v>0</v>
      </c>
      <c r="BB61" s="54">
        <v>0</v>
      </c>
      <c r="BC61" s="58">
        <v>33</v>
      </c>
      <c r="BD61" s="59">
        <v>131</v>
      </c>
      <c r="BE61" s="60">
        <f t="shared" si="13"/>
        <v>5.6981296215745977E-2</v>
      </c>
    </row>
    <row r="62" spans="1:57" s="38" customFormat="1" ht="12.75" x14ac:dyDescent="0.2">
      <c r="A62" s="3" t="s">
        <v>136</v>
      </c>
      <c r="B62" s="38" t="s">
        <v>136</v>
      </c>
      <c r="C62" s="3" t="s">
        <v>181</v>
      </c>
      <c r="D62" s="3" t="s">
        <v>8</v>
      </c>
      <c r="E62" s="39">
        <v>1283</v>
      </c>
      <c r="F62" s="40">
        <v>52</v>
      </c>
      <c r="G62" s="40">
        <v>690</v>
      </c>
      <c r="H62" s="42">
        <v>0</v>
      </c>
      <c r="I62" s="42">
        <v>0</v>
      </c>
      <c r="J62" s="42">
        <v>0</v>
      </c>
      <c r="K62" s="42">
        <v>25</v>
      </c>
      <c r="L62" s="42">
        <v>0</v>
      </c>
      <c r="M62" s="43">
        <v>2705</v>
      </c>
      <c r="N62" s="45"/>
      <c r="O62" s="45"/>
      <c r="P62" s="45"/>
      <c r="Q62" s="45"/>
      <c r="R62" s="45"/>
      <c r="S62" s="46">
        <v>7500</v>
      </c>
      <c r="T62" s="47">
        <f t="shared" si="8"/>
        <v>5.8456742010911924</v>
      </c>
      <c r="U62" s="46">
        <v>0</v>
      </c>
      <c r="V62" s="46">
        <v>0</v>
      </c>
      <c r="W62" s="46">
        <v>0</v>
      </c>
      <c r="X62" s="46">
        <f t="shared" si="9"/>
        <v>0</v>
      </c>
      <c r="Y62" s="46">
        <v>17526</v>
      </c>
      <c r="Z62" s="46">
        <v>25026</v>
      </c>
      <c r="AA62" s="49">
        <v>5260</v>
      </c>
      <c r="AB62" s="49">
        <v>0</v>
      </c>
      <c r="AC62" s="50">
        <v>15326</v>
      </c>
      <c r="AD62" s="49">
        <v>20586</v>
      </c>
      <c r="AE62" s="52">
        <v>10243</v>
      </c>
      <c r="AF62" s="52">
        <v>1939</v>
      </c>
      <c r="AG62" s="53">
        <v>98</v>
      </c>
      <c r="AH62" s="53">
        <v>17</v>
      </c>
      <c r="AI62" s="52">
        <v>12297</v>
      </c>
      <c r="AJ62" s="52">
        <v>13693</v>
      </c>
      <c r="AK62" s="52">
        <v>10598</v>
      </c>
      <c r="AL62" s="53">
        <v>14</v>
      </c>
      <c r="AM62" s="53">
        <v>52</v>
      </c>
      <c r="AN62" s="57">
        <v>423</v>
      </c>
      <c r="AO62" s="55">
        <f t="shared" si="14"/>
        <v>0.32969602494154326</v>
      </c>
      <c r="AP62" s="54">
        <v>1687</v>
      </c>
      <c r="AQ62" s="55">
        <f t="shared" si="15"/>
        <v>1.3148869836321122</v>
      </c>
      <c r="AR62" s="54">
        <v>338</v>
      </c>
      <c r="AS62" s="54">
        <v>929</v>
      </c>
      <c r="AT62" s="54">
        <v>1079</v>
      </c>
      <c r="AU62" s="54">
        <v>1685</v>
      </c>
      <c r="AV62" s="57">
        <v>31</v>
      </c>
      <c r="AW62" s="54">
        <v>2614</v>
      </c>
      <c r="AX62" s="55">
        <f t="shared" si="11"/>
        <v>2.0374123148869838</v>
      </c>
      <c r="AY62" s="55">
        <f t="shared" si="16"/>
        <v>1.5494961470065205</v>
      </c>
      <c r="AZ62" s="54">
        <v>11</v>
      </c>
      <c r="BA62" s="54">
        <v>0</v>
      </c>
      <c r="BB62" s="54"/>
      <c r="BC62" s="58">
        <v>19</v>
      </c>
      <c r="BD62" s="59">
        <v>223</v>
      </c>
      <c r="BE62" s="60">
        <f t="shared" si="13"/>
        <v>0.17381137957911147</v>
      </c>
    </row>
    <row r="63" spans="1:57" s="38" customFormat="1" ht="12.75" x14ac:dyDescent="0.2">
      <c r="A63" s="3" t="s">
        <v>138</v>
      </c>
      <c r="B63" s="38" t="s">
        <v>291</v>
      </c>
      <c r="C63" s="3" t="s">
        <v>198</v>
      </c>
      <c r="D63" s="3" t="s">
        <v>8</v>
      </c>
      <c r="E63" s="39">
        <v>2461</v>
      </c>
      <c r="F63" s="40">
        <v>52</v>
      </c>
      <c r="G63" s="39">
        <v>1248</v>
      </c>
      <c r="H63" s="42">
        <v>26</v>
      </c>
      <c r="I63" s="42">
        <v>0</v>
      </c>
      <c r="J63" s="42">
        <v>26</v>
      </c>
      <c r="K63" s="42">
        <v>8</v>
      </c>
      <c r="L63" s="42">
        <v>1</v>
      </c>
      <c r="M63" s="43">
        <v>3330</v>
      </c>
      <c r="N63" s="45"/>
      <c r="O63" s="44">
        <v>2022</v>
      </c>
      <c r="P63" s="44">
        <v>2022</v>
      </c>
      <c r="Q63" s="45" t="s">
        <v>9</v>
      </c>
      <c r="R63" s="45" t="s">
        <v>9</v>
      </c>
      <c r="S63" s="46">
        <v>11500</v>
      </c>
      <c r="T63" s="47">
        <f t="shared" si="8"/>
        <v>4.6728971962616823</v>
      </c>
      <c r="U63" s="46">
        <v>300</v>
      </c>
      <c r="V63" s="46">
        <v>1026</v>
      </c>
      <c r="W63" s="46">
        <v>250</v>
      </c>
      <c r="X63" s="46">
        <f t="shared" si="9"/>
        <v>1576</v>
      </c>
      <c r="Y63" s="46">
        <v>15250</v>
      </c>
      <c r="Z63" s="46">
        <v>28076</v>
      </c>
      <c r="AA63" s="49">
        <v>5603</v>
      </c>
      <c r="AB63" s="49">
        <v>48283</v>
      </c>
      <c r="AC63" s="50">
        <v>9547</v>
      </c>
      <c r="AD63" s="49">
        <v>64333</v>
      </c>
      <c r="AE63" s="52">
        <v>11542</v>
      </c>
      <c r="AF63" s="53">
        <v>868</v>
      </c>
      <c r="AG63" s="53">
        <v>272</v>
      </c>
      <c r="AH63" s="53">
        <v>3</v>
      </c>
      <c r="AI63" s="52">
        <v>12685</v>
      </c>
      <c r="AJ63" s="52">
        <v>13757</v>
      </c>
      <c r="AK63" s="52">
        <v>12351</v>
      </c>
      <c r="AL63" s="53">
        <v>9</v>
      </c>
      <c r="AM63" s="53">
        <v>52</v>
      </c>
      <c r="AN63" s="57">
        <v>676</v>
      </c>
      <c r="AO63" s="55">
        <f t="shared" si="14"/>
        <v>0.27468508736286062</v>
      </c>
      <c r="AP63" s="54">
        <v>2649</v>
      </c>
      <c r="AQ63" s="55">
        <f t="shared" si="15"/>
        <v>1.0763917106867127</v>
      </c>
      <c r="AR63" s="54">
        <v>275</v>
      </c>
      <c r="AS63" s="54">
        <v>1214</v>
      </c>
      <c r="AT63" s="54">
        <v>1638</v>
      </c>
      <c r="AU63" s="54">
        <v>3031</v>
      </c>
      <c r="AV63" s="57">
        <v>8</v>
      </c>
      <c r="AW63" s="54">
        <v>4245</v>
      </c>
      <c r="AX63" s="55">
        <f t="shared" si="11"/>
        <v>1.7249085737505079</v>
      </c>
      <c r="AY63" s="55">
        <f t="shared" si="16"/>
        <v>1.6024915062287655</v>
      </c>
      <c r="AZ63" s="54">
        <v>208</v>
      </c>
      <c r="BA63" s="54">
        <v>300</v>
      </c>
      <c r="BB63" s="54"/>
      <c r="BC63" s="58">
        <v>41</v>
      </c>
      <c r="BD63" s="59">
        <v>438</v>
      </c>
      <c r="BE63" s="60">
        <f t="shared" si="13"/>
        <v>0.17797643234457539</v>
      </c>
    </row>
    <row r="64" spans="1:57" s="38" customFormat="1" ht="12.75" x14ac:dyDescent="0.2">
      <c r="A64" s="3" t="s">
        <v>143</v>
      </c>
      <c r="B64" s="38" t="s">
        <v>296</v>
      </c>
      <c r="C64" s="3" t="s">
        <v>191</v>
      </c>
      <c r="D64" s="3" t="s">
        <v>4</v>
      </c>
      <c r="E64" s="39">
        <v>1978</v>
      </c>
      <c r="F64" s="40">
        <v>52</v>
      </c>
      <c r="G64" s="39">
        <v>1040</v>
      </c>
      <c r="H64" s="42">
        <v>24</v>
      </c>
      <c r="I64" s="42">
        <v>1</v>
      </c>
      <c r="J64" s="42">
        <v>25</v>
      </c>
      <c r="K64" s="42">
        <v>6.25</v>
      </c>
      <c r="L64" s="42">
        <v>2</v>
      </c>
      <c r="M64" s="43">
        <v>1500</v>
      </c>
      <c r="N64" s="44">
        <v>1911</v>
      </c>
      <c r="O64" s="45"/>
      <c r="P64" s="44">
        <v>2001</v>
      </c>
      <c r="Q64" s="45" t="s">
        <v>9</v>
      </c>
      <c r="R64" s="45" t="s">
        <v>13</v>
      </c>
      <c r="S64" s="46">
        <v>35166</v>
      </c>
      <c r="T64" s="47">
        <f t="shared" si="8"/>
        <v>17.778564206268957</v>
      </c>
      <c r="U64" s="46">
        <v>837</v>
      </c>
      <c r="V64" s="46">
        <v>3871</v>
      </c>
      <c r="W64" s="46">
        <v>700</v>
      </c>
      <c r="X64" s="46">
        <f t="shared" si="9"/>
        <v>5408</v>
      </c>
      <c r="Y64" s="46">
        <v>1072</v>
      </c>
      <c r="Z64" s="46">
        <v>40946</v>
      </c>
      <c r="AA64" s="49">
        <v>2862</v>
      </c>
      <c r="AB64" s="49">
        <v>26869</v>
      </c>
      <c r="AC64" s="50">
        <v>9825</v>
      </c>
      <c r="AD64" s="49">
        <v>40484</v>
      </c>
      <c r="AE64" s="52">
        <v>7221</v>
      </c>
      <c r="AF64" s="53">
        <v>430</v>
      </c>
      <c r="AG64" s="53">
        <v>286</v>
      </c>
      <c r="AH64" s="53">
        <v>26</v>
      </c>
      <c r="AI64" s="52">
        <v>7963</v>
      </c>
      <c r="AJ64" s="52">
        <v>13757</v>
      </c>
      <c r="AK64" s="52">
        <v>12351</v>
      </c>
      <c r="AL64" s="53">
        <v>6</v>
      </c>
      <c r="AM64" s="53">
        <v>52</v>
      </c>
      <c r="AN64" s="57">
        <v>366</v>
      </c>
      <c r="AO64" s="55">
        <f t="shared" si="14"/>
        <v>0.18503538928210314</v>
      </c>
      <c r="AP64" s="54">
        <v>1845</v>
      </c>
      <c r="AQ64" s="55">
        <f t="shared" si="15"/>
        <v>0.9327603640040445</v>
      </c>
      <c r="AR64" s="54">
        <v>301</v>
      </c>
      <c r="AS64" s="54">
        <v>1477</v>
      </c>
      <c r="AT64" s="54">
        <v>1782</v>
      </c>
      <c r="AU64" s="54">
        <v>4967</v>
      </c>
      <c r="AV64" s="57">
        <v>29</v>
      </c>
      <c r="AW64" s="54">
        <v>6444</v>
      </c>
      <c r="AX64" s="55">
        <f t="shared" si="11"/>
        <v>3.2578361981799797</v>
      </c>
      <c r="AY64" s="55">
        <f t="shared" si="16"/>
        <v>3.4926829268292683</v>
      </c>
      <c r="AZ64" s="54">
        <v>11</v>
      </c>
      <c r="BA64" s="54">
        <v>220</v>
      </c>
      <c r="BB64" s="54">
        <v>2448</v>
      </c>
      <c r="BC64" s="58">
        <v>24</v>
      </c>
      <c r="BD64" s="59">
        <v>370</v>
      </c>
      <c r="BE64" s="60">
        <f t="shared" si="13"/>
        <v>0.18705763397371081</v>
      </c>
    </row>
    <row r="65" spans="1:57" s="38" customFormat="1" ht="12.75" x14ac:dyDescent="0.2">
      <c r="A65" s="3" t="s">
        <v>146</v>
      </c>
      <c r="B65" s="38" t="s">
        <v>298</v>
      </c>
      <c r="C65" s="3" t="s">
        <v>169</v>
      </c>
      <c r="D65" s="3" t="s">
        <v>4</v>
      </c>
      <c r="E65" s="39">
        <v>1053</v>
      </c>
      <c r="F65" s="40">
        <v>52</v>
      </c>
      <c r="G65" s="40">
        <v>20</v>
      </c>
      <c r="H65" s="42">
        <v>25</v>
      </c>
      <c r="I65" s="42">
        <v>0</v>
      </c>
      <c r="J65" s="42">
        <v>25</v>
      </c>
      <c r="K65" s="42">
        <v>3.5</v>
      </c>
      <c r="L65" s="42">
        <v>1</v>
      </c>
      <c r="M65" s="43">
        <v>2720</v>
      </c>
      <c r="N65" s="44">
        <v>1897</v>
      </c>
      <c r="O65" s="44">
        <v>2000</v>
      </c>
      <c r="P65" s="44">
        <v>2023</v>
      </c>
      <c r="Q65" s="45" t="s">
        <v>9</v>
      </c>
      <c r="R65" s="45" t="s">
        <v>5</v>
      </c>
      <c r="S65" s="46">
        <v>18000</v>
      </c>
      <c r="T65" s="47">
        <f t="shared" si="8"/>
        <v>17.094017094017094</v>
      </c>
      <c r="U65" s="46">
        <v>0</v>
      </c>
      <c r="V65" s="46">
        <v>2000</v>
      </c>
      <c r="W65" s="46">
        <v>0</v>
      </c>
      <c r="X65" s="46">
        <f t="shared" si="9"/>
        <v>2000</v>
      </c>
      <c r="Y65" s="46">
        <v>35230</v>
      </c>
      <c r="Z65" s="46">
        <v>55230</v>
      </c>
      <c r="AA65" s="49">
        <v>7607</v>
      </c>
      <c r="AB65" s="49">
        <v>24661</v>
      </c>
      <c r="AC65" s="50">
        <v>20763</v>
      </c>
      <c r="AD65" s="49">
        <v>54335</v>
      </c>
      <c r="AE65" s="52">
        <v>9300</v>
      </c>
      <c r="AF65" s="53">
        <v>705</v>
      </c>
      <c r="AG65" s="53">
        <v>175</v>
      </c>
      <c r="AH65" s="53">
        <v>75</v>
      </c>
      <c r="AI65" s="52">
        <v>10255</v>
      </c>
      <c r="AJ65" s="62">
        <v>13158</v>
      </c>
      <c r="AK65" s="52">
        <v>10598</v>
      </c>
      <c r="AL65" s="53">
        <v>13</v>
      </c>
      <c r="AM65" s="53">
        <v>52</v>
      </c>
      <c r="AN65" s="57">
        <v>507</v>
      </c>
      <c r="AO65" s="55">
        <f t="shared" si="14"/>
        <v>0.48148148148148145</v>
      </c>
      <c r="AP65" s="54">
        <v>3200</v>
      </c>
      <c r="AQ65" s="55">
        <f t="shared" si="15"/>
        <v>3.0389363722697058</v>
      </c>
      <c r="AR65" s="54">
        <v>100</v>
      </c>
      <c r="AS65" s="54">
        <v>689</v>
      </c>
      <c r="AT65" s="54"/>
      <c r="AU65" s="54">
        <v>8729</v>
      </c>
      <c r="AV65" s="57">
        <v>88</v>
      </c>
      <c r="AW65" s="54">
        <v>9418</v>
      </c>
      <c r="AX65" s="55">
        <f t="shared" si="11"/>
        <v>8.9439696106362767</v>
      </c>
      <c r="AY65" s="55">
        <f t="shared" si="16"/>
        <v>2.9431250000000002</v>
      </c>
      <c r="AZ65" s="54">
        <v>400</v>
      </c>
      <c r="BA65" s="54">
        <v>500</v>
      </c>
      <c r="BB65" s="54"/>
      <c r="BC65" s="58">
        <v>30</v>
      </c>
      <c r="BD65" s="59">
        <v>777</v>
      </c>
      <c r="BE65" s="60">
        <f t="shared" si="13"/>
        <v>0.7378917378917379</v>
      </c>
    </row>
    <row r="66" spans="1:57" s="38" customFormat="1" ht="12.75" x14ac:dyDescent="0.2">
      <c r="A66" s="3" t="s">
        <v>147</v>
      </c>
      <c r="B66" s="38" t="s">
        <v>299</v>
      </c>
      <c r="C66" s="3" t="s">
        <v>198</v>
      </c>
      <c r="D66" s="3" t="s">
        <v>4</v>
      </c>
      <c r="E66" s="39">
        <v>1641</v>
      </c>
      <c r="F66" s="40">
        <v>52</v>
      </c>
      <c r="G66" s="39">
        <v>1144</v>
      </c>
      <c r="H66" s="42">
        <v>24</v>
      </c>
      <c r="I66" s="42">
        <v>10.33</v>
      </c>
      <c r="J66" s="42">
        <v>34.33</v>
      </c>
      <c r="K66" s="42">
        <v>3.5</v>
      </c>
      <c r="L66" s="42">
        <v>4</v>
      </c>
      <c r="M66" s="43">
        <v>2700</v>
      </c>
      <c r="N66" s="44">
        <v>1968</v>
      </c>
      <c r="O66" s="44">
        <v>1983</v>
      </c>
      <c r="P66" s="44">
        <v>2017</v>
      </c>
      <c r="Q66" s="45" t="s">
        <v>10</v>
      </c>
      <c r="R66" s="45" t="s">
        <v>9</v>
      </c>
      <c r="S66" s="46">
        <v>52944</v>
      </c>
      <c r="T66" s="47">
        <f t="shared" si="8"/>
        <v>32.263254113345518</v>
      </c>
      <c r="U66" s="46">
        <v>300</v>
      </c>
      <c r="V66" s="46">
        <v>2528</v>
      </c>
      <c r="W66" s="46">
        <v>0</v>
      </c>
      <c r="X66" s="46">
        <f t="shared" si="9"/>
        <v>2828</v>
      </c>
      <c r="Y66" s="46">
        <v>26604</v>
      </c>
      <c r="Z66" s="46">
        <v>82376</v>
      </c>
      <c r="AA66" s="49">
        <v>9146</v>
      </c>
      <c r="AB66" s="49">
        <v>44892</v>
      </c>
      <c r="AC66" s="50">
        <v>13640</v>
      </c>
      <c r="AD66" s="49">
        <v>69026</v>
      </c>
      <c r="AE66" s="52">
        <v>12139</v>
      </c>
      <c r="AF66" s="53">
        <v>987</v>
      </c>
      <c r="AG66" s="53">
        <v>543</v>
      </c>
      <c r="AH66" s="53">
        <v>32</v>
      </c>
      <c r="AI66" s="52">
        <v>13701</v>
      </c>
      <c r="AJ66" s="52">
        <v>13757</v>
      </c>
      <c r="AK66" s="52">
        <v>12351</v>
      </c>
      <c r="AL66" s="53">
        <v>5</v>
      </c>
      <c r="AM66" s="53">
        <v>52</v>
      </c>
      <c r="AN66" s="57">
        <v>338</v>
      </c>
      <c r="AO66" s="55">
        <f t="shared" si="14"/>
        <v>0.20597196831200487</v>
      </c>
      <c r="AP66" s="54">
        <v>2523</v>
      </c>
      <c r="AQ66" s="55">
        <f t="shared" si="15"/>
        <v>1.5374771480804388</v>
      </c>
      <c r="AR66" s="54">
        <v>150</v>
      </c>
      <c r="AS66" s="54">
        <v>1210</v>
      </c>
      <c r="AT66" s="54">
        <v>1476</v>
      </c>
      <c r="AU66" s="54">
        <v>3194</v>
      </c>
      <c r="AV66" s="57">
        <v>10</v>
      </c>
      <c r="AW66" s="54">
        <v>4404</v>
      </c>
      <c r="AX66" s="55">
        <f t="shared" si="11"/>
        <v>2.6837294332723949</v>
      </c>
      <c r="AY66" s="55">
        <f t="shared" si="16"/>
        <v>1.7455410225921522</v>
      </c>
      <c r="AZ66" s="54">
        <v>67</v>
      </c>
      <c r="BA66" s="54"/>
      <c r="BB66" s="54">
        <v>2485</v>
      </c>
      <c r="BC66" s="58">
        <v>10</v>
      </c>
      <c r="BD66" s="59">
        <v>84</v>
      </c>
      <c r="BE66" s="60">
        <f t="shared" si="13"/>
        <v>5.1188299817184646E-2</v>
      </c>
    </row>
    <row r="67" spans="1:57" s="38" customFormat="1" ht="12.75" x14ac:dyDescent="0.2">
      <c r="A67" s="3" t="s">
        <v>148</v>
      </c>
      <c r="B67" s="38" t="s">
        <v>300</v>
      </c>
      <c r="C67" s="3" t="s">
        <v>169</v>
      </c>
      <c r="D67" s="3" t="s">
        <v>4</v>
      </c>
      <c r="E67" s="39">
        <v>1328</v>
      </c>
      <c r="F67" s="40">
        <v>50</v>
      </c>
      <c r="G67" s="39">
        <v>1250</v>
      </c>
      <c r="H67" s="42">
        <v>44</v>
      </c>
      <c r="I67" s="42">
        <v>6</v>
      </c>
      <c r="J67" s="42">
        <v>50</v>
      </c>
      <c r="K67" s="42">
        <v>30</v>
      </c>
      <c r="L67" s="42">
        <v>4</v>
      </c>
      <c r="M67" s="43">
        <v>3085</v>
      </c>
      <c r="N67" s="44">
        <v>1843</v>
      </c>
      <c r="O67" s="44">
        <v>2009</v>
      </c>
      <c r="P67" s="45"/>
      <c r="Q67" s="45" t="s">
        <v>13</v>
      </c>
      <c r="R67" s="45" t="s">
        <v>13</v>
      </c>
      <c r="S67" s="46">
        <v>77774</v>
      </c>
      <c r="T67" s="47">
        <f t="shared" si="8"/>
        <v>58.564759036144579</v>
      </c>
      <c r="U67" s="46">
        <v>300</v>
      </c>
      <c r="V67" s="46">
        <v>0</v>
      </c>
      <c r="W67" s="46">
        <v>7898</v>
      </c>
      <c r="X67" s="46">
        <f t="shared" si="9"/>
        <v>8198</v>
      </c>
      <c r="Y67" s="46">
        <v>33597</v>
      </c>
      <c r="Z67" s="46">
        <v>111671</v>
      </c>
      <c r="AA67" s="49">
        <v>4664</v>
      </c>
      <c r="AB67" s="49">
        <v>57100</v>
      </c>
      <c r="AC67" s="50">
        <v>18450</v>
      </c>
      <c r="AD67" s="49">
        <v>88908</v>
      </c>
      <c r="AE67" s="52">
        <v>9905</v>
      </c>
      <c r="AF67" s="53">
        <v>83</v>
      </c>
      <c r="AG67" s="53">
        <v>0</v>
      </c>
      <c r="AH67" s="53">
        <v>37</v>
      </c>
      <c r="AI67" s="52">
        <v>10025</v>
      </c>
      <c r="AJ67" s="52">
        <v>13757</v>
      </c>
      <c r="AK67" s="52">
        <v>12351</v>
      </c>
      <c r="AL67" s="53">
        <v>25</v>
      </c>
      <c r="AM67" s="53">
        <v>52</v>
      </c>
      <c r="AN67" s="57">
        <v>584</v>
      </c>
      <c r="AO67" s="55">
        <f t="shared" si="14"/>
        <v>0.43975903614457829</v>
      </c>
      <c r="AP67" s="54">
        <v>5500</v>
      </c>
      <c r="AQ67" s="55">
        <f t="shared" si="15"/>
        <v>4.1415662650602414</v>
      </c>
      <c r="AR67" s="54">
        <v>520</v>
      </c>
      <c r="AS67" s="54" t="s">
        <v>6</v>
      </c>
      <c r="AT67" s="54"/>
      <c r="AU67" s="54">
        <v>6712</v>
      </c>
      <c r="AV67" s="57">
        <v>18</v>
      </c>
      <c r="AW67" s="54">
        <v>6712</v>
      </c>
      <c r="AX67" s="55">
        <f t="shared" si="11"/>
        <v>5.0542168674698793</v>
      </c>
      <c r="AY67" s="55">
        <f t="shared" si="16"/>
        <v>1.2203636363636363</v>
      </c>
      <c r="AZ67" s="54">
        <v>110</v>
      </c>
      <c r="BA67" s="54">
        <v>600</v>
      </c>
      <c r="BB67" s="54">
        <v>3600</v>
      </c>
      <c r="BC67" s="58">
        <v>109</v>
      </c>
      <c r="BD67" s="59"/>
      <c r="BE67" s="60"/>
    </row>
    <row r="68" spans="1:57" s="38" customFormat="1" ht="12.75" x14ac:dyDescent="0.2">
      <c r="A68" s="3" t="s">
        <v>151</v>
      </c>
      <c r="B68" s="38" t="s">
        <v>303</v>
      </c>
      <c r="C68" s="3" t="s">
        <v>176</v>
      </c>
      <c r="D68" s="3" t="s">
        <v>4</v>
      </c>
      <c r="E68" s="39">
        <v>1632</v>
      </c>
      <c r="F68" s="40">
        <v>31</v>
      </c>
      <c r="G68" s="40">
        <v>785</v>
      </c>
      <c r="H68" s="42">
        <v>47</v>
      </c>
      <c r="I68" s="42">
        <v>4</v>
      </c>
      <c r="J68" s="42">
        <v>51</v>
      </c>
      <c r="K68" s="42">
        <v>14</v>
      </c>
      <c r="L68" s="42">
        <v>3</v>
      </c>
      <c r="M68" s="43">
        <v>1450</v>
      </c>
      <c r="N68" s="44">
        <v>1872</v>
      </c>
      <c r="O68" s="44">
        <v>2009</v>
      </c>
      <c r="P68" s="44">
        <v>2021</v>
      </c>
      <c r="Q68" s="45" t="s">
        <v>9</v>
      </c>
      <c r="R68" s="45" t="s">
        <v>9</v>
      </c>
      <c r="S68" s="46">
        <v>103501</v>
      </c>
      <c r="T68" s="47">
        <f t="shared" si="8"/>
        <v>63.419730392156865</v>
      </c>
      <c r="U68" s="46">
        <v>200</v>
      </c>
      <c r="V68" s="46">
        <v>937</v>
      </c>
      <c r="W68" s="46">
        <v>0</v>
      </c>
      <c r="X68" s="46">
        <f t="shared" si="9"/>
        <v>1137</v>
      </c>
      <c r="Y68" s="46">
        <v>7582</v>
      </c>
      <c r="Z68" s="46">
        <v>112220</v>
      </c>
      <c r="AA68" s="49">
        <v>14742</v>
      </c>
      <c r="AB68" s="49">
        <v>89041</v>
      </c>
      <c r="AC68" s="50">
        <v>6704</v>
      </c>
      <c r="AD68" s="49">
        <v>112557</v>
      </c>
      <c r="AE68" s="52">
        <v>8972</v>
      </c>
      <c r="AF68" s="53">
        <v>947</v>
      </c>
      <c r="AG68" s="53">
        <v>813</v>
      </c>
      <c r="AH68" s="53">
        <v>160</v>
      </c>
      <c r="AI68" s="52">
        <v>10892</v>
      </c>
      <c r="AJ68" s="52">
        <v>13984</v>
      </c>
      <c r="AK68" s="52">
        <v>21273</v>
      </c>
      <c r="AL68" s="53">
        <v>29</v>
      </c>
      <c r="AM68" s="53">
        <v>56</v>
      </c>
      <c r="AN68" s="57">
        <v>696</v>
      </c>
      <c r="AO68" s="55">
        <f t="shared" si="14"/>
        <v>0.4264705882352941</v>
      </c>
      <c r="AP68" s="54">
        <v>3850</v>
      </c>
      <c r="AQ68" s="55">
        <f t="shared" si="15"/>
        <v>2.3590686274509802</v>
      </c>
      <c r="AR68" s="54">
        <v>235</v>
      </c>
      <c r="AS68" s="54">
        <v>3602</v>
      </c>
      <c r="AT68" s="54">
        <v>3848</v>
      </c>
      <c r="AU68" s="54">
        <v>12454</v>
      </c>
      <c r="AV68" s="57">
        <v>161</v>
      </c>
      <c r="AW68" s="54">
        <v>16056</v>
      </c>
      <c r="AX68" s="55">
        <f t="shared" si="11"/>
        <v>9.8382352941176467</v>
      </c>
      <c r="AY68" s="55">
        <f t="shared" si="16"/>
        <v>4.1703896103896101</v>
      </c>
      <c r="AZ68" s="54">
        <v>94</v>
      </c>
      <c r="BA68" s="54">
        <v>250</v>
      </c>
      <c r="BB68" s="54">
        <v>4904</v>
      </c>
      <c r="BC68" s="58">
        <v>112</v>
      </c>
      <c r="BD68" s="59">
        <v>2003</v>
      </c>
      <c r="BE68" s="60">
        <f>BD68/E68</f>
        <v>1.227328431372549</v>
      </c>
    </row>
    <row r="69" spans="1:57" s="38" customFormat="1" ht="12.75" x14ac:dyDescent="0.2">
      <c r="A69" s="3" t="s">
        <v>155</v>
      </c>
      <c r="B69" s="38" t="s">
        <v>155</v>
      </c>
      <c r="C69" s="3" t="s">
        <v>168</v>
      </c>
      <c r="D69" s="3" t="s">
        <v>4</v>
      </c>
      <c r="E69" s="39">
        <v>1591</v>
      </c>
      <c r="F69" s="40">
        <v>52</v>
      </c>
      <c r="G69" s="39">
        <v>1560</v>
      </c>
      <c r="H69" s="42">
        <v>32</v>
      </c>
      <c r="I69" s="42">
        <v>0</v>
      </c>
      <c r="J69" s="42">
        <v>32</v>
      </c>
      <c r="K69" s="42">
        <v>15</v>
      </c>
      <c r="L69" s="42">
        <v>1</v>
      </c>
      <c r="M69" s="43">
        <v>2210</v>
      </c>
      <c r="N69" s="44">
        <v>1928</v>
      </c>
      <c r="O69" s="44">
        <v>2014</v>
      </c>
      <c r="P69" s="44">
        <v>2014</v>
      </c>
      <c r="Q69" s="45" t="s">
        <v>9</v>
      </c>
      <c r="R69" s="45" t="s">
        <v>5</v>
      </c>
      <c r="S69" s="46">
        <v>46341</v>
      </c>
      <c r="T69" s="47">
        <f t="shared" ref="T69:T100" si="17">S69/E69</f>
        <v>29.126964173475802</v>
      </c>
      <c r="U69" s="46">
        <v>0</v>
      </c>
      <c r="V69" s="46">
        <v>0</v>
      </c>
      <c r="W69" s="46">
        <v>0</v>
      </c>
      <c r="X69" s="46">
        <f t="shared" ref="X69:X100" si="18">SUM(U69:W69)</f>
        <v>0</v>
      </c>
      <c r="Y69" s="46">
        <v>2842</v>
      </c>
      <c r="Z69" s="46">
        <v>49183</v>
      </c>
      <c r="AA69" s="49">
        <v>8425</v>
      </c>
      <c r="AB69" s="49">
        <v>33070</v>
      </c>
      <c r="AC69" s="50">
        <v>0</v>
      </c>
      <c r="AD69" s="49">
        <v>41838</v>
      </c>
      <c r="AE69" s="52">
        <v>12731</v>
      </c>
      <c r="AF69" s="52">
        <v>2270</v>
      </c>
      <c r="AG69" s="53">
        <v>915</v>
      </c>
      <c r="AH69" s="53">
        <v>0</v>
      </c>
      <c r="AI69" s="52">
        <v>15916</v>
      </c>
      <c r="AJ69" s="52">
        <v>13757</v>
      </c>
      <c r="AK69" s="52">
        <v>12351</v>
      </c>
      <c r="AL69" s="53">
        <v>0</v>
      </c>
      <c r="AM69" s="53">
        <v>52</v>
      </c>
      <c r="AN69" s="57">
        <v>420</v>
      </c>
      <c r="AO69" s="55">
        <f t="shared" si="14"/>
        <v>0.26398491514770583</v>
      </c>
      <c r="AP69" s="54">
        <v>4167</v>
      </c>
      <c r="AQ69" s="55">
        <f t="shared" si="15"/>
        <v>2.6191074795725959</v>
      </c>
      <c r="AR69" s="54">
        <v>175</v>
      </c>
      <c r="AS69" s="54" t="s">
        <v>6</v>
      </c>
      <c r="AT69" s="54"/>
      <c r="AU69" s="54">
        <v>8173</v>
      </c>
      <c r="AV69" s="57">
        <v>0</v>
      </c>
      <c r="AW69" s="54">
        <v>8173</v>
      </c>
      <c r="AX69" s="55">
        <f t="shared" ref="AX69:AX100" si="19">AW69/E69</f>
        <v>5.137020741671904</v>
      </c>
      <c r="AY69" s="55">
        <f t="shared" si="16"/>
        <v>1.9613630909527238</v>
      </c>
      <c r="AZ69" s="54">
        <v>300</v>
      </c>
      <c r="BA69" s="54">
        <v>3500</v>
      </c>
      <c r="BB69" s="54">
        <v>0</v>
      </c>
      <c r="BC69" s="58">
        <v>63</v>
      </c>
      <c r="BD69" s="59">
        <v>866</v>
      </c>
      <c r="BE69" s="60">
        <f>BD69/E69</f>
        <v>0.54431175361407924</v>
      </c>
    </row>
    <row r="70" spans="1:57" s="38" customFormat="1" ht="12.75" x14ac:dyDescent="0.2">
      <c r="A70" s="3" t="s">
        <v>157</v>
      </c>
      <c r="B70" s="38" t="s">
        <v>308</v>
      </c>
      <c r="C70" s="3" t="s">
        <v>198</v>
      </c>
      <c r="D70" s="3" t="s">
        <v>8</v>
      </c>
      <c r="E70" s="39">
        <v>2051</v>
      </c>
      <c r="F70" s="40">
        <v>52</v>
      </c>
      <c r="G70" s="40">
        <v>624</v>
      </c>
      <c r="H70" s="42">
        <v>15</v>
      </c>
      <c r="I70" s="42">
        <v>0</v>
      </c>
      <c r="J70" s="42">
        <v>15</v>
      </c>
      <c r="K70" s="42">
        <v>17</v>
      </c>
      <c r="L70" s="42">
        <v>1</v>
      </c>
      <c r="M70" s="43">
        <v>1224</v>
      </c>
      <c r="N70" s="44">
        <v>1936</v>
      </c>
      <c r="O70" s="44">
        <v>2004</v>
      </c>
      <c r="P70" s="44">
        <v>2004</v>
      </c>
      <c r="Q70" s="45" t="s">
        <v>5</v>
      </c>
      <c r="R70" s="45" t="s">
        <v>9</v>
      </c>
      <c r="S70" s="46">
        <v>15400</v>
      </c>
      <c r="T70" s="47">
        <f t="shared" si="17"/>
        <v>7.5085324232081909</v>
      </c>
      <c r="U70" s="46">
        <v>5200</v>
      </c>
      <c r="V70" s="46">
        <v>4476</v>
      </c>
      <c r="W70" s="46">
        <v>1000</v>
      </c>
      <c r="X70" s="46">
        <f t="shared" si="18"/>
        <v>10676</v>
      </c>
      <c r="Y70" s="46">
        <v>15400</v>
      </c>
      <c r="Z70" s="46">
        <v>40476</v>
      </c>
      <c r="AA70" s="49">
        <v>5534</v>
      </c>
      <c r="AB70" s="49">
        <v>24635</v>
      </c>
      <c r="AC70" s="50">
        <v>7650</v>
      </c>
      <c r="AD70" s="49">
        <v>38269</v>
      </c>
      <c r="AE70" s="52">
        <v>5944</v>
      </c>
      <c r="AF70" s="53">
        <v>369</v>
      </c>
      <c r="AG70" s="53">
        <v>144</v>
      </c>
      <c r="AH70" s="53">
        <v>49</v>
      </c>
      <c r="AI70" s="52">
        <v>6506</v>
      </c>
      <c r="AJ70" s="52">
        <v>820</v>
      </c>
      <c r="AK70" s="52">
        <v>10670</v>
      </c>
      <c r="AL70" s="53">
        <v>4</v>
      </c>
      <c r="AM70" s="53">
        <v>52</v>
      </c>
      <c r="AN70" s="57">
        <v>192</v>
      </c>
      <c r="AO70" s="55">
        <f t="shared" si="14"/>
        <v>9.3612871769868364E-2</v>
      </c>
      <c r="AP70" s="54">
        <v>1872</v>
      </c>
      <c r="AQ70" s="55">
        <f t="shared" si="15"/>
        <v>0.91272549975621653</v>
      </c>
      <c r="AR70" s="54">
        <v>104</v>
      </c>
      <c r="AS70" s="54">
        <v>0</v>
      </c>
      <c r="AT70" s="54"/>
      <c r="AU70" s="54">
        <v>1373</v>
      </c>
      <c r="AV70" s="57">
        <v>59</v>
      </c>
      <c r="AW70" s="54">
        <v>1373</v>
      </c>
      <c r="AX70" s="55">
        <f t="shared" si="19"/>
        <v>0.66942954656265241</v>
      </c>
      <c r="AY70" s="55">
        <f t="shared" si="16"/>
        <v>0.73344017094017089</v>
      </c>
      <c r="AZ70" s="54">
        <v>439</v>
      </c>
      <c r="BA70" s="54">
        <v>75</v>
      </c>
      <c r="BB70" s="54"/>
      <c r="BC70" s="58">
        <v>63</v>
      </c>
      <c r="BD70" s="59"/>
      <c r="BE70" s="60"/>
    </row>
    <row r="71" spans="1:57" s="38" customFormat="1" ht="12.75" x14ac:dyDescent="0.2">
      <c r="A71" s="3" t="s">
        <v>159</v>
      </c>
      <c r="B71" s="38" t="s">
        <v>310</v>
      </c>
      <c r="C71" s="3" t="s">
        <v>198</v>
      </c>
      <c r="D71" s="3" t="s">
        <v>4</v>
      </c>
      <c r="E71" s="39">
        <v>2217</v>
      </c>
      <c r="F71" s="40">
        <v>51</v>
      </c>
      <c r="G71" s="39">
        <v>1108</v>
      </c>
      <c r="H71" s="42">
        <v>58</v>
      </c>
      <c r="I71" s="42">
        <v>0</v>
      </c>
      <c r="J71" s="42">
        <v>58</v>
      </c>
      <c r="K71" s="42">
        <v>0</v>
      </c>
      <c r="L71" s="42">
        <v>3</v>
      </c>
      <c r="M71" s="43">
        <v>1342</v>
      </c>
      <c r="N71" s="44">
        <v>1980</v>
      </c>
      <c r="O71" s="45"/>
      <c r="P71" s="44">
        <v>2014</v>
      </c>
      <c r="Q71" s="45" t="s">
        <v>17</v>
      </c>
      <c r="R71" s="45" t="s">
        <v>13</v>
      </c>
      <c r="S71" s="46">
        <v>73771</v>
      </c>
      <c r="T71" s="47">
        <f t="shared" si="17"/>
        <v>33.275146594497066</v>
      </c>
      <c r="U71" s="46">
        <v>300</v>
      </c>
      <c r="V71" s="46">
        <v>4732</v>
      </c>
      <c r="W71" s="46">
        <v>0</v>
      </c>
      <c r="X71" s="46">
        <f t="shared" si="18"/>
        <v>5032</v>
      </c>
      <c r="Y71" s="46">
        <v>8625</v>
      </c>
      <c r="Z71" s="46">
        <v>87428</v>
      </c>
      <c r="AA71" s="49">
        <v>12064</v>
      </c>
      <c r="AB71" s="49">
        <v>60960</v>
      </c>
      <c r="AC71" s="50">
        <v>8865</v>
      </c>
      <c r="AD71" s="49">
        <v>85327</v>
      </c>
      <c r="AE71" s="52">
        <v>7929</v>
      </c>
      <c r="AF71" s="52">
        <v>1089</v>
      </c>
      <c r="AG71" s="53">
        <v>282</v>
      </c>
      <c r="AH71" s="53">
        <v>89</v>
      </c>
      <c r="AI71" s="52">
        <v>9389</v>
      </c>
      <c r="AJ71" s="52">
        <v>14577</v>
      </c>
      <c r="AK71" s="52">
        <v>23021</v>
      </c>
      <c r="AL71" s="53">
        <v>21</v>
      </c>
      <c r="AM71" s="53">
        <v>52</v>
      </c>
      <c r="AN71" s="54">
        <v>1487</v>
      </c>
      <c r="AO71" s="55">
        <f t="shared" si="14"/>
        <v>0.67072620658547588</v>
      </c>
      <c r="AP71" s="54">
        <v>5108</v>
      </c>
      <c r="AQ71" s="55">
        <f t="shared" si="15"/>
        <v>2.3040144339197113</v>
      </c>
      <c r="AR71" s="54">
        <v>2000</v>
      </c>
      <c r="AS71" s="54">
        <v>961</v>
      </c>
      <c r="AT71" s="54">
        <v>1303</v>
      </c>
      <c r="AU71" s="54">
        <v>5596</v>
      </c>
      <c r="AV71" s="57">
        <v>0</v>
      </c>
      <c r="AW71" s="54">
        <v>6557</v>
      </c>
      <c r="AX71" s="55">
        <f t="shared" si="19"/>
        <v>2.9576003608479926</v>
      </c>
      <c r="AY71" s="55">
        <f t="shared" si="16"/>
        <v>1.283672670321065</v>
      </c>
      <c r="AZ71" s="54">
        <v>450</v>
      </c>
      <c r="BA71" s="54">
        <v>5211</v>
      </c>
      <c r="BB71" s="54"/>
      <c r="BC71" s="58">
        <v>163</v>
      </c>
      <c r="BD71" s="59">
        <v>2189</v>
      </c>
      <c r="BE71" s="60">
        <f>BD71/E71</f>
        <v>0.98737032025259364</v>
      </c>
    </row>
    <row r="72" spans="1:57" s="38" customFormat="1" ht="12.75" x14ac:dyDescent="0.2">
      <c r="A72" s="3" t="s">
        <v>164</v>
      </c>
      <c r="B72" s="38" t="s">
        <v>314</v>
      </c>
      <c r="C72" s="3" t="s">
        <v>171</v>
      </c>
      <c r="D72" s="3" t="s">
        <v>4</v>
      </c>
      <c r="E72" s="39">
        <v>2253</v>
      </c>
      <c r="F72" s="40">
        <v>52</v>
      </c>
      <c r="G72" s="40">
        <v>700</v>
      </c>
      <c r="H72" s="42">
        <v>20</v>
      </c>
      <c r="I72" s="42">
        <v>0</v>
      </c>
      <c r="J72" s="42">
        <v>20</v>
      </c>
      <c r="K72" s="42">
        <v>0</v>
      </c>
      <c r="L72" s="42">
        <v>1</v>
      </c>
      <c r="M72" s="43">
        <v>2300</v>
      </c>
      <c r="N72" s="45" t="s">
        <v>6</v>
      </c>
      <c r="O72" s="44">
        <v>2001</v>
      </c>
      <c r="P72" s="45" t="s">
        <v>6</v>
      </c>
      <c r="Q72" s="45" t="s">
        <v>9</v>
      </c>
      <c r="R72" s="45" t="s">
        <v>5</v>
      </c>
      <c r="S72" s="46">
        <v>19770</v>
      </c>
      <c r="T72" s="47">
        <f t="shared" si="17"/>
        <v>8.7749667110519312</v>
      </c>
      <c r="U72" s="46">
        <v>0</v>
      </c>
      <c r="V72" s="46">
        <v>0</v>
      </c>
      <c r="W72" s="46">
        <v>0</v>
      </c>
      <c r="X72" s="46">
        <f t="shared" si="18"/>
        <v>0</v>
      </c>
      <c r="Y72" s="46">
        <v>413</v>
      </c>
      <c r="Z72" s="46">
        <v>20183</v>
      </c>
      <c r="AA72" s="49">
        <v>2139</v>
      </c>
      <c r="AB72" s="49">
        <v>13417</v>
      </c>
      <c r="AC72" s="50">
        <v>4103</v>
      </c>
      <c r="AD72" s="49">
        <v>20341</v>
      </c>
      <c r="AE72" s="53" t="s">
        <v>6</v>
      </c>
      <c r="AF72" s="53">
        <v>0</v>
      </c>
      <c r="AG72" s="53">
        <v>0</v>
      </c>
      <c r="AH72" s="53">
        <v>0</v>
      </c>
      <c r="AI72" s="52" t="s">
        <v>6</v>
      </c>
      <c r="AJ72" s="52">
        <v>0</v>
      </c>
      <c r="AK72" s="52">
        <v>0</v>
      </c>
      <c r="AL72" s="53">
        <v>0</v>
      </c>
      <c r="AM72" s="53">
        <v>52</v>
      </c>
      <c r="AN72" s="57">
        <v>180</v>
      </c>
      <c r="AO72" s="55">
        <f t="shared" si="14"/>
        <v>7.9893475366178426E-2</v>
      </c>
      <c r="AP72" s="57">
        <v>460</v>
      </c>
      <c r="AQ72" s="55">
        <f t="shared" si="15"/>
        <v>0.20417221482467821</v>
      </c>
      <c r="AR72" s="54"/>
      <c r="AS72" s="54">
        <v>0</v>
      </c>
      <c r="AT72" s="54">
        <v>264</v>
      </c>
      <c r="AU72" s="57">
        <v>648</v>
      </c>
      <c r="AV72" s="57">
        <v>0</v>
      </c>
      <c r="AW72" s="57">
        <v>648</v>
      </c>
      <c r="AX72" s="55">
        <f t="shared" si="19"/>
        <v>0.28761651131824234</v>
      </c>
      <c r="AY72" s="55">
        <f t="shared" si="16"/>
        <v>1.4086956521739131</v>
      </c>
      <c r="AZ72" s="54">
        <v>37</v>
      </c>
      <c r="BA72" s="54"/>
      <c r="BB72" s="54">
        <v>360</v>
      </c>
      <c r="BC72" s="58">
        <v>24</v>
      </c>
      <c r="BD72" s="59">
        <v>183</v>
      </c>
      <c r="BE72" s="60">
        <f>BD72/E72</f>
        <v>8.1225033288948076E-2</v>
      </c>
    </row>
    <row r="73" spans="1:57" s="38" customFormat="1" ht="12.75" x14ac:dyDescent="0.2">
      <c r="A73" s="3" t="s">
        <v>166</v>
      </c>
      <c r="B73" s="38" t="s">
        <v>316</v>
      </c>
      <c r="C73" s="3" t="s">
        <v>173</v>
      </c>
      <c r="D73" s="3" t="s">
        <v>4</v>
      </c>
      <c r="E73" s="39">
        <v>1464</v>
      </c>
      <c r="F73" s="40">
        <v>52</v>
      </c>
      <c r="G73" s="39">
        <v>1924</v>
      </c>
      <c r="H73" s="42">
        <v>55</v>
      </c>
      <c r="I73" s="42">
        <v>0</v>
      </c>
      <c r="J73" s="42">
        <v>55</v>
      </c>
      <c r="K73" s="42">
        <v>18</v>
      </c>
      <c r="L73" s="42">
        <v>3</v>
      </c>
      <c r="M73" s="43">
        <v>5200</v>
      </c>
      <c r="N73" s="44">
        <v>2019</v>
      </c>
      <c r="O73" s="44">
        <v>2019</v>
      </c>
      <c r="P73" s="44">
        <v>2019</v>
      </c>
      <c r="Q73" s="45" t="s">
        <v>13</v>
      </c>
      <c r="R73" s="45" t="s">
        <v>13</v>
      </c>
      <c r="S73" s="46">
        <v>95600</v>
      </c>
      <c r="T73" s="47">
        <f t="shared" si="17"/>
        <v>65.300546448087431</v>
      </c>
      <c r="U73" s="46">
        <v>3345</v>
      </c>
      <c r="V73" s="46">
        <v>3345</v>
      </c>
      <c r="W73" s="46">
        <v>0</v>
      </c>
      <c r="X73" s="46">
        <f t="shared" si="18"/>
        <v>6690</v>
      </c>
      <c r="Y73" s="46">
        <v>40000</v>
      </c>
      <c r="Z73" s="46">
        <v>142290</v>
      </c>
      <c r="AA73" s="49">
        <v>15799</v>
      </c>
      <c r="AB73" s="49">
        <v>67492</v>
      </c>
      <c r="AC73" s="50">
        <v>30763</v>
      </c>
      <c r="AD73" s="49">
        <v>121330</v>
      </c>
      <c r="AE73" s="52">
        <v>16552</v>
      </c>
      <c r="AF73" s="52">
        <v>1195</v>
      </c>
      <c r="AG73" s="53">
        <v>760</v>
      </c>
      <c r="AH73" s="53">
        <v>47</v>
      </c>
      <c r="AI73" s="52">
        <v>18554</v>
      </c>
      <c r="AJ73" s="52">
        <v>13757</v>
      </c>
      <c r="AK73" s="52">
        <v>12351</v>
      </c>
      <c r="AL73" s="53">
        <v>104</v>
      </c>
      <c r="AM73" s="53">
        <v>54</v>
      </c>
      <c r="AN73" s="54">
        <v>1192</v>
      </c>
      <c r="AO73" s="55">
        <f t="shared" ref="AO73:AO104" si="20">AN73/E73</f>
        <v>0.81420765027322406</v>
      </c>
      <c r="AP73" s="54">
        <v>5840</v>
      </c>
      <c r="AQ73" s="55">
        <f t="shared" si="15"/>
        <v>3.9890710382513661</v>
      </c>
      <c r="AR73" s="54">
        <v>1064</v>
      </c>
      <c r="AS73" s="54">
        <v>3223</v>
      </c>
      <c r="AT73" s="54">
        <v>3448</v>
      </c>
      <c r="AU73" s="54">
        <v>13545</v>
      </c>
      <c r="AV73" s="57">
        <v>178</v>
      </c>
      <c r="AW73" s="54">
        <v>16768</v>
      </c>
      <c r="AX73" s="55">
        <f t="shared" si="19"/>
        <v>11.453551912568306</v>
      </c>
      <c r="AY73" s="55">
        <f t="shared" si="16"/>
        <v>2.871232876712329</v>
      </c>
      <c r="AZ73" s="54">
        <v>1765</v>
      </c>
      <c r="BA73" s="54">
        <v>2678</v>
      </c>
      <c r="BB73" s="54">
        <v>4640</v>
      </c>
      <c r="BC73" s="58">
        <v>278</v>
      </c>
      <c r="BD73" s="59">
        <v>2343</v>
      </c>
      <c r="BE73" s="60">
        <f>BD73/E73</f>
        <v>1.6004098360655739</v>
      </c>
    </row>
    <row r="74" spans="1:57" s="38" customFormat="1" ht="12.75" x14ac:dyDescent="0.2">
      <c r="A74" s="3"/>
      <c r="D74" s="3"/>
      <c r="E74" s="65"/>
      <c r="F74" s="41"/>
      <c r="G74" s="41"/>
      <c r="H74" s="42"/>
      <c r="I74" s="42"/>
      <c r="J74" s="42"/>
      <c r="K74" s="42"/>
      <c r="L74" s="42"/>
      <c r="M74" s="45"/>
      <c r="N74" s="45"/>
      <c r="O74" s="45"/>
      <c r="P74" s="45"/>
      <c r="Q74" s="45"/>
      <c r="R74" s="45"/>
      <c r="S74" s="66"/>
      <c r="T74" s="67"/>
      <c r="U74" s="66"/>
      <c r="V74" s="66"/>
      <c r="W74" s="48"/>
      <c r="X74" s="48"/>
      <c r="Y74" s="66"/>
      <c r="Z74" s="66"/>
      <c r="AA74" s="68"/>
      <c r="AB74" s="68"/>
      <c r="AC74" s="51"/>
      <c r="AD74" s="68"/>
      <c r="AE74" s="63"/>
      <c r="AF74" s="63"/>
      <c r="AG74" s="63"/>
      <c r="AH74" s="63"/>
      <c r="AI74" s="52"/>
      <c r="AJ74" s="52"/>
      <c r="AK74" s="52"/>
      <c r="AL74" s="63"/>
      <c r="AM74" s="63"/>
      <c r="AN74" s="56"/>
      <c r="AO74" s="55"/>
      <c r="AP74" s="69"/>
      <c r="AQ74" s="70"/>
      <c r="AR74" s="71"/>
      <c r="AS74" s="56"/>
      <c r="AT74" s="56"/>
      <c r="AU74" s="56"/>
      <c r="AV74" s="56"/>
      <c r="AW74" s="56"/>
      <c r="AX74" s="55"/>
      <c r="AY74" s="55"/>
      <c r="AZ74" s="71"/>
      <c r="BA74" s="71"/>
      <c r="BB74" s="71"/>
      <c r="BC74" s="61"/>
      <c r="BD74" s="59"/>
      <c r="BE74" s="60"/>
    </row>
    <row r="75" spans="1:57" s="73" customFormat="1" ht="12.75" x14ac:dyDescent="0.2">
      <c r="A75" s="72" t="s">
        <v>338</v>
      </c>
      <c r="D75" s="72"/>
      <c r="E75" s="74">
        <f>SUM(E4:E73)</f>
        <v>112123</v>
      </c>
      <c r="F75" s="74">
        <f>SUM(F4:F73)</f>
        <v>3335</v>
      </c>
      <c r="G75" s="74">
        <f>SUM(G4:G73)</f>
        <v>74157</v>
      </c>
      <c r="H75" s="75">
        <f t="shared" ref="H75:M75" si="21">SUM(H5:H73)</f>
        <v>2163</v>
      </c>
      <c r="I75" s="75">
        <f t="shared" si="21"/>
        <v>263.48</v>
      </c>
      <c r="J75" s="75">
        <f t="shared" si="21"/>
        <v>2426.4799999999996</v>
      </c>
      <c r="K75" s="75">
        <f t="shared" si="21"/>
        <v>576.79</v>
      </c>
      <c r="L75" s="75">
        <f t="shared" si="21"/>
        <v>137</v>
      </c>
      <c r="M75" s="76">
        <f t="shared" si="21"/>
        <v>157307</v>
      </c>
      <c r="N75" s="76"/>
      <c r="O75" s="76"/>
      <c r="P75" s="76"/>
      <c r="Q75" s="76"/>
      <c r="R75" s="76"/>
      <c r="S75" s="77">
        <f>SUM(S5:S73)</f>
        <v>2969432</v>
      </c>
      <c r="T75" s="78"/>
      <c r="U75" s="77">
        <f t="shared" ref="U75:AN75" si="22">SUM(U5:U73)</f>
        <v>59576</v>
      </c>
      <c r="V75" s="77">
        <f t="shared" si="22"/>
        <v>240418</v>
      </c>
      <c r="W75" s="77">
        <f t="shared" si="22"/>
        <v>305472</v>
      </c>
      <c r="X75" s="77">
        <f t="shared" si="22"/>
        <v>605466</v>
      </c>
      <c r="Y75" s="77">
        <f t="shared" si="22"/>
        <v>1706880</v>
      </c>
      <c r="Z75" s="77">
        <f t="shared" si="22"/>
        <v>4976306</v>
      </c>
      <c r="AA75" s="79">
        <f t="shared" si="22"/>
        <v>458651</v>
      </c>
      <c r="AB75" s="79">
        <f t="shared" si="22"/>
        <v>2924369</v>
      </c>
      <c r="AC75" s="79">
        <f t="shared" si="22"/>
        <v>1110302</v>
      </c>
      <c r="AD75" s="79">
        <f t="shared" si="22"/>
        <v>4580355</v>
      </c>
      <c r="AE75" s="80">
        <f t="shared" si="22"/>
        <v>720069</v>
      </c>
      <c r="AF75" s="80">
        <f t="shared" si="22"/>
        <v>64047</v>
      </c>
      <c r="AG75" s="80">
        <f t="shared" si="22"/>
        <v>25757</v>
      </c>
      <c r="AH75" s="80">
        <f t="shared" si="22"/>
        <v>4619</v>
      </c>
      <c r="AI75" s="80">
        <f t="shared" si="22"/>
        <v>814492</v>
      </c>
      <c r="AJ75" s="80">
        <f t="shared" si="22"/>
        <v>816442</v>
      </c>
      <c r="AK75" s="80">
        <f t="shared" si="22"/>
        <v>769470</v>
      </c>
      <c r="AL75" s="80">
        <f t="shared" si="22"/>
        <v>1038</v>
      </c>
      <c r="AM75" s="80">
        <f t="shared" si="22"/>
        <v>3625</v>
      </c>
      <c r="AN75" s="81">
        <f t="shared" si="22"/>
        <v>50465</v>
      </c>
      <c r="AO75" s="81"/>
      <c r="AP75" s="81">
        <f>SUM(AP5:AP73)</f>
        <v>241307</v>
      </c>
      <c r="AQ75" s="82"/>
      <c r="AR75" s="81">
        <f t="shared" ref="AR75:AW75" si="23">SUM(AR5:AR73)</f>
        <v>25555</v>
      </c>
      <c r="AS75" s="81">
        <f t="shared" si="23"/>
        <v>82688</v>
      </c>
      <c r="AT75" s="81">
        <f t="shared" si="23"/>
        <v>90836</v>
      </c>
      <c r="AU75" s="81">
        <f t="shared" si="23"/>
        <v>380964</v>
      </c>
      <c r="AV75" s="81">
        <f t="shared" si="23"/>
        <v>4982</v>
      </c>
      <c r="AW75" s="81">
        <f t="shared" si="23"/>
        <v>463651</v>
      </c>
      <c r="AX75" s="82"/>
      <c r="AY75" s="82"/>
      <c r="AZ75" s="81">
        <f>SUM(AZ5:AZ73)</f>
        <v>18455</v>
      </c>
      <c r="BA75" s="81">
        <f>SUM(BA5:BA73)</f>
        <v>110087</v>
      </c>
      <c r="BB75" s="81">
        <f>SUM(BB5:BB73)</f>
        <v>260466</v>
      </c>
      <c r="BC75" s="83">
        <f>SUM(BC5:BC73)</f>
        <v>4064</v>
      </c>
      <c r="BD75" s="83">
        <f>SUM(BD5:BD73)</f>
        <v>44702</v>
      </c>
      <c r="BE75" s="84"/>
    </row>
    <row r="76" spans="1:57" s="73" customFormat="1" ht="12.75" x14ac:dyDescent="0.2">
      <c r="A76" s="72"/>
      <c r="D76" s="72"/>
      <c r="E76" s="74"/>
      <c r="F76" s="74"/>
      <c r="G76" s="74"/>
      <c r="H76" s="75"/>
      <c r="I76" s="75"/>
      <c r="J76" s="75"/>
      <c r="K76" s="75"/>
      <c r="L76" s="75"/>
      <c r="M76" s="85"/>
      <c r="N76" s="85"/>
      <c r="O76" s="85"/>
      <c r="P76" s="85"/>
      <c r="Q76" s="85"/>
      <c r="R76" s="85"/>
      <c r="S76" s="77"/>
      <c r="T76" s="78"/>
      <c r="U76" s="77"/>
      <c r="V76" s="77"/>
      <c r="W76" s="77"/>
      <c r="X76" s="77"/>
      <c r="Y76" s="77"/>
      <c r="Z76" s="77"/>
      <c r="AA76" s="79"/>
      <c r="AB76" s="79"/>
      <c r="AC76" s="79"/>
      <c r="AD76" s="79"/>
      <c r="AE76" s="80"/>
      <c r="AF76" s="80"/>
      <c r="AG76" s="80"/>
      <c r="AH76" s="80"/>
      <c r="AI76" s="80"/>
      <c r="AJ76" s="80"/>
      <c r="AK76" s="80"/>
      <c r="AL76" s="80"/>
      <c r="AM76" s="80"/>
      <c r="AN76" s="81"/>
      <c r="AO76" s="81"/>
      <c r="AP76" s="81"/>
      <c r="AQ76" s="82"/>
      <c r="AR76" s="81"/>
      <c r="AS76" s="81"/>
      <c r="AT76" s="81"/>
      <c r="AU76" s="81"/>
      <c r="AV76" s="81"/>
      <c r="AW76" s="81"/>
      <c r="AX76" s="82"/>
      <c r="AY76" s="82"/>
      <c r="AZ76" s="81"/>
      <c r="BA76" s="81"/>
      <c r="BB76" s="81"/>
      <c r="BC76" s="83"/>
      <c r="BD76" s="83"/>
      <c r="BE76" s="84"/>
    </row>
    <row r="77" spans="1:57" s="73" customFormat="1" ht="12.75" x14ac:dyDescent="0.2">
      <c r="A77" s="72" t="s">
        <v>371</v>
      </c>
      <c r="D77" s="72"/>
      <c r="E77" s="74">
        <f t="shared" ref="E77:P77" si="24">AVERAGE(E5:E73)</f>
        <v>1624.9710144927535</v>
      </c>
      <c r="F77" s="74">
        <f t="shared" si="24"/>
        <v>48.333333333333336</v>
      </c>
      <c r="G77" s="74">
        <f t="shared" si="24"/>
        <v>1106.8208955223881</v>
      </c>
      <c r="H77" s="75">
        <f t="shared" si="24"/>
        <v>31.347826086956523</v>
      </c>
      <c r="I77" s="75">
        <f t="shared" si="24"/>
        <v>3.8185507246376815</v>
      </c>
      <c r="J77" s="75">
        <f t="shared" si="24"/>
        <v>35.166376811594198</v>
      </c>
      <c r="K77" s="75">
        <f t="shared" si="24"/>
        <v>8.3592753623188401</v>
      </c>
      <c r="L77" s="75">
        <f t="shared" si="24"/>
        <v>2.0147058823529411</v>
      </c>
      <c r="M77" s="76">
        <f t="shared" si="24"/>
        <v>2383.439393939394</v>
      </c>
      <c r="N77" s="86">
        <f t="shared" si="24"/>
        <v>1918.0677966101696</v>
      </c>
      <c r="O77" s="86">
        <f t="shared" si="24"/>
        <v>2001.7142857142858</v>
      </c>
      <c r="P77" s="86">
        <f t="shared" si="24"/>
        <v>2016.3958333333333</v>
      </c>
      <c r="Q77" s="76"/>
      <c r="R77" s="76"/>
      <c r="S77" s="77">
        <f t="shared" ref="S77:Z77" si="25">AVERAGE(S5:S73)</f>
        <v>43035.246376811592</v>
      </c>
      <c r="T77" s="78">
        <f t="shared" si="25"/>
        <v>28.241402332411628</v>
      </c>
      <c r="U77" s="77">
        <f t="shared" si="25"/>
        <v>863.4202898550725</v>
      </c>
      <c r="V77" s="77">
        <f t="shared" si="25"/>
        <v>3484.31884057971</v>
      </c>
      <c r="W77" s="77">
        <f t="shared" si="25"/>
        <v>4492.2352941176468</v>
      </c>
      <c r="X77" s="77">
        <f t="shared" si="25"/>
        <v>8774.8695652173919</v>
      </c>
      <c r="Y77" s="77">
        <f t="shared" si="25"/>
        <v>24737.391304347828</v>
      </c>
      <c r="Z77" s="77">
        <f t="shared" si="25"/>
        <v>72120.376811594208</v>
      </c>
      <c r="AA77" s="79">
        <f>AVERAGE(AA5:AA73)</f>
        <v>6744.8676470588234</v>
      </c>
      <c r="AB77" s="79">
        <f t="shared" ref="AB77:AD77" si="26">AVERAGE(AB5:AB73)</f>
        <v>42382.159420289856</v>
      </c>
      <c r="AC77" s="79">
        <f t="shared" si="26"/>
        <v>16091.333333333334</v>
      </c>
      <c r="AD77" s="79">
        <f t="shared" si="26"/>
        <v>67358.161764705888</v>
      </c>
      <c r="AE77" s="80">
        <f t="shared" ref="AE77:BE77" si="27">AVERAGE(AE5:AE73)</f>
        <v>10589.25</v>
      </c>
      <c r="AF77" s="80">
        <f t="shared" si="27"/>
        <v>928.21739130434787</v>
      </c>
      <c r="AG77" s="80">
        <f t="shared" si="27"/>
        <v>373.28985507246375</v>
      </c>
      <c r="AH77" s="80">
        <f t="shared" si="27"/>
        <v>66.94202898550725</v>
      </c>
      <c r="AI77" s="80">
        <f t="shared" si="27"/>
        <v>11977.823529411764</v>
      </c>
      <c r="AJ77" s="80">
        <f t="shared" si="27"/>
        <v>11832.492753623188</v>
      </c>
      <c r="AK77" s="80">
        <f t="shared" si="27"/>
        <v>11151.739130434782</v>
      </c>
      <c r="AL77" s="80">
        <f t="shared" si="27"/>
        <v>15.043478260869565</v>
      </c>
      <c r="AM77" s="80">
        <f t="shared" si="27"/>
        <v>52.536231884057969</v>
      </c>
      <c r="AN77" s="81">
        <f t="shared" si="27"/>
        <v>742.13235294117646</v>
      </c>
      <c r="AO77" s="87">
        <f t="shared" si="27"/>
        <v>0.47018520461623281</v>
      </c>
      <c r="AP77" s="81">
        <f t="shared" si="27"/>
        <v>3548.6323529411766</v>
      </c>
      <c r="AQ77" s="87">
        <f t="shared" si="27"/>
        <v>2.3216057182002174</v>
      </c>
      <c r="AR77" s="81">
        <f t="shared" si="27"/>
        <v>433.13559322033899</v>
      </c>
      <c r="AS77" s="81">
        <f t="shared" si="27"/>
        <v>1292</v>
      </c>
      <c r="AT77" s="81">
        <f t="shared" si="27"/>
        <v>1465.0967741935483</v>
      </c>
      <c r="AU77" s="81">
        <f t="shared" si="27"/>
        <v>5521.217391304348</v>
      </c>
      <c r="AV77" s="81">
        <f t="shared" si="27"/>
        <v>73.264705882352942</v>
      </c>
      <c r="AW77" s="81">
        <f t="shared" si="27"/>
        <v>6719.579710144928</v>
      </c>
      <c r="AX77" s="82">
        <f t="shared" si="27"/>
        <v>4.4026806261963376</v>
      </c>
      <c r="AY77" s="82">
        <f t="shared" si="27"/>
        <v>2.7760642224895342</v>
      </c>
      <c r="AZ77" s="81">
        <f t="shared" si="27"/>
        <v>275.44776119402985</v>
      </c>
      <c r="BA77" s="81">
        <f t="shared" si="27"/>
        <v>1965.8392857142858</v>
      </c>
      <c r="BB77" s="81">
        <f t="shared" si="27"/>
        <v>5426.375</v>
      </c>
      <c r="BC77" s="83">
        <f t="shared" si="27"/>
        <v>58.89855072463768</v>
      </c>
      <c r="BD77" s="83">
        <f t="shared" si="27"/>
        <v>709.55555555555554</v>
      </c>
      <c r="BE77" s="84">
        <f t="shared" si="27"/>
        <v>0.46363650736602002</v>
      </c>
    </row>
    <row r="78" spans="1:57" s="88" customFormat="1" ht="12.75" x14ac:dyDescent="0.2">
      <c r="A78" s="72" t="s">
        <v>347</v>
      </c>
      <c r="B78" s="73"/>
      <c r="C78" s="73"/>
      <c r="D78" s="72"/>
      <c r="E78" s="74">
        <f t="shared" ref="E78:P78" si="28">MEDIAN(E5:E73)</f>
        <v>1489</v>
      </c>
      <c r="F78" s="74">
        <f t="shared" si="28"/>
        <v>52</v>
      </c>
      <c r="G78" s="74">
        <f t="shared" si="28"/>
        <v>1144</v>
      </c>
      <c r="H78" s="75">
        <f t="shared" si="28"/>
        <v>26</v>
      </c>
      <c r="I78" s="75">
        <f t="shared" si="28"/>
        <v>0</v>
      </c>
      <c r="J78" s="75">
        <f t="shared" si="28"/>
        <v>30</v>
      </c>
      <c r="K78" s="75">
        <f t="shared" si="28"/>
        <v>6</v>
      </c>
      <c r="L78" s="75">
        <f t="shared" si="28"/>
        <v>2</v>
      </c>
      <c r="M78" s="76">
        <f t="shared" si="28"/>
        <v>2039</v>
      </c>
      <c r="N78" s="86">
        <f t="shared" si="28"/>
        <v>1919</v>
      </c>
      <c r="O78" s="86">
        <f t="shared" si="28"/>
        <v>2005</v>
      </c>
      <c r="P78" s="86">
        <f t="shared" si="28"/>
        <v>2018</v>
      </c>
      <c r="Q78" s="76"/>
      <c r="R78" s="76"/>
      <c r="S78" s="77">
        <f t="shared" ref="S78:BE78" si="29">MEDIAN(S5:S73)</f>
        <v>35166</v>
      </c>
      <c r="T78" s="78">
        <f t="shared" si="29"/>
        <v>21.201413427561839</v>
      </c>
      <c r="U78" s="77">
        <f t="shared" si="29"/>
        <v>300</v>
      </c>
      <c r="V78" s="77">
        <f t="shared" si="29"/>
        <v>2000</v>
      </c>
      <c r="W78" s="77">
        <f t="shared" si="29"/>
        <v>1500</v>
      </c>
      <c r="X78" s="77">
        <f t="shared" si="29"/>
        <v>5047</v>
      </c>
      <c r="Y78" s="77">
        <f t="shared" si="29"/>
        <v>15400</v>
      </c>
      <c r="Z78" s="77">
        <f t="shared" si="29"/>
        <v>59690</v>
      </c>
      <c r="AA78" s="79">
        <f t="shared" si="29"/>
        <v>5421.5</v>
      </c>
      <c r="AB78" s="79">
        <f t="shared" si="29"/>
        <v>33070</v>
      </c>
      <c r="AC78" s="79">
        <f t="shared" si="29"/>
        <v>10070</v>
      </c>
      <c r="AD78" s="79">
        <f t="shared" si="29"/>
        <v>55105.5</v>
      </c>
      <c r="AE78" s="80">
        <f t="shared" si="29"/>
        <v>9307</v>
      </c>
      <c r="AF78" s="80">
        <f t="shared" si="29"/>
        <v>770</v>
      </c>
      <c r="AG78" s="80">
        <f t="shared" si="29"/>
        <v>293</v>
      </c>
      <c r="AH78" s="80">
        <f t="shared" si="29"/>
        <v>22</v>
      </c>
      <c r="AI78" s="80">
        <f t="shared" si="29"/>
        <v>10400.5</v>
      </c>
      <c r="AJ78" s="80">
        <f t="shared" si="29"/>
        <v>13158</v>
      </c>
      <c r="AK78" s="80">
        <f t="shared" si="29"/>
        <v>10598</v>
      </c>
      <c r="AL78" s="80">
        <f t="shared" si="29"/>
        <v>10</v>
      </c>
      <c r="AM78" s="80">
        <f t="shared" si="29"/>
        <v>52</v>
      </c>
      <c r="AN78" s="81">
        <f t="shared" si="29"/>
        <v>562.5</v>
      </c>
      <c r="AO78" s="87">
        <f t="shared" si="29"/>
        <v>0.38509485774288121</v>
      </c>
      <c r="AP78" s="81">
        <f t="shared" si="29"/>
        <v>2483</v>
      </c>
      <c r="AQ78" s="87">
        <f t="shared" si="29"/>
        <v>1.4476116776259946</v>
      </c>
      <c r="AR78" s="81">
        <f t="shared" si="29"/>
        <v>267</v>
      </c>
      <c r="AS78" s="81">
        <f t="shared" si="29"/>
        <v>939.5</v>
      </c>
      <c r="AT78" s="81">
        <f t="shared" si="29"/>
        <v>1256</v>
      </c>
      <c r="AU78" s="81">
        <f t="shared" si="29"/>
        <v>4300</v>
      </c>
      <c r="AV78" s="81">
        <f t="shared" si="29"/>
        <v>29</v>
      </c>
      <c r="AW78" s="81">
        <f t="shared" si="29"/>
        <v>5120</v>
      </c>
      <c r="AX78" s="82">
        <f t="shared" si="29"/>
        <v>3.0526981450252952</v>
      </c>
      <c r="AY78" s="82">
        <f t="shared" si="29"/>
        <v>2.0173067713761101</v>
      </c>
      <c r="AZ78" s="81">
        <f t="shared" si="29"/>
        <v>110</v>
      </c>
      <c r="BA78" s="81">
        <f t="shared" si="29"/>
        <v>500</v>
      </c>
      <c r="BB78" s="81">
        <f t="shared" si="29"/>
        <v>2509.5</v>
      </c>
      <c r="BC78" s="83">
        <f t="shared" si="29"/>
        <v>45</v>
      </c>
      <c r="BD78" s="83">
        <f t="shared" si="29"/>
        <v>590</v>
      </c>
      <c r="BE78" s="84">
        <f t="shared" si="29"/>
        <v>0.33459357277882795</v>
      </c>
    </row>
    <row r="80" spans="1:57" s="73" customFormat="1" ht="12.75" x14ac:dyDescent="0.2">
      <c r="A80" s="72"/>
      <c r="D80" s="72"/>
      <c r="E80" s="89"/>
      <c r="F80" s="90"/>
      <c r="G80" s="90"/>
      <c r="H80" s="75"/>
      <c r="I80" s="75"/>
      <c r="J80" s="75"/>
      <c r="K80" s="75"/>
      <c r="L80" s="75"/>
      <c r="M80" s="85"/>
      <c r="N80" s="85"/>
      <c r="O80" s="85"/>
      <c r="P80" s="85"/>
      <c r="Q80" s="85" t="str">
        <f>"Poor = " &amp; COUNTIF(Q5:Q73, "Poor")</f>
        <v>Poor = 7</v>
      </c>
      <c r="R80" s="85" t="str">
        <f>"Poor = " &amp; COUNTIF(R5:R73, "Poor")</f>
        <v>Poor = 4</v>
      </c>
      <c r="S80" s="77"/>
      <c r="T80" s="78"/>
      <c r="U80" s="77"/>
      <c r="V80" s="77"/>
      <c r="W80" s="91"/>
      <c r="X80" s="91"/>
      <c r="Y80" s="77"/>
      <c r="Z80" s="77"/>
      <c r="AA80" s="79"/>
      <c r="AB80" s="79"/>
      <c r="AC80" s="92"/>
      <c r="AD80" s="79"/>
      <c r="AE80" s="93"/>
      <c r="AF80" s="93"/>
      <c r="AG80" s="93"/>
      <c r="AH80" s="93"/>
      <c r="AI80" s="80"/>
      <c r="AJ80" s="80"/>
      <c r="AK80" s="80"/>
      <c r="AL80" s="93"/>
      <c r="AM80" s="93"/>
      <c r="AN80" s="94"/>
      <c r="AO80" s="82"/>
      <c r="AP80" s="95"/>
      <c r="AQ80" s="96"/>
      <c r="AR80" s="97"/>
      <c r="AS80" s="94"/>
      <c r="AT80" s="94"/>
      <c r="AU80" s="94"/>
      <c r="AV80" s="94"/>
      <c r="AW80" s="94"/>
      <c r="AX80" s="82"/>
      <c r="AY80" s="82"/>
      <c r="AZ80" s="97"/>
      <c r="BA80" s="97"/>
      <c r="BB80" s="97"/>
      <c r="BC80" s="98"/>
      <c r="BD80" s="83"/>
      <c r="BE80" s="84"/>
    </row>
    <row r="81" spans="1:57" s="73" customFormat="1" ht="12.75" x14ac:dyDescent="0.2">
      <c r="A81" s="72"/>
      <c r="D81" s="72"/>
      <c r="E81" s="89"/>
      <c r="F81" s="90"/>
      <c r="G81" s="90"/>
      <c r="H81" s="75"/>
      <c r="I81" s="75"/>
      <c r="J81" s="75"/>
      <c r="K81" s="75"/>
      <c r="L81" s="75"/>
      <c r="M81" s="85"/>
      <c r="N81" s="85"/>
      <c r="O81" s="85"/>
      <c r="P81" s="85"/>
      <c r="Q81" s="85" t="str">
        <f>"Fair = " &amp; COUNTIF(Q5:Q73, "Fair")</f>
        <v>Fair = 15</v>
      </c>
      <c r="R81" s="85" t="str">
        <f>"Fair = " &amp; COUNTIF(R5:R73, "Fair")</f>
        <v>Fair = 11</v>
      </c>
      <c r="S81" s="77"/>
      <c r="T81" s="78"/>
      <c r="U81" s="77"/>
      <c r="V81" s="77"/>
      <c r="W81" s="91"/>
      <c r="X81" s="91"/>
      <c r="Y81" s="77"/>
      <c r="Z81" s="77"/>
      <c r="AA81" s="79"/>
      <c r="AB81" s="79"/>
      <c r="AC81" s="92"/>
      <c r="AD81" s="79"/>
      <c r="AE81" s="93"/>
      <c r="AF81" s="93"/>
      <c r="AG81" s="93"/>
      <c r="AH81" s="93"/>
      <c r="AI81" s="80"/>
      <c r="AJ81" s="80"/>
      <c r="AK81" s="80"/>
      <c r="AL81" s="93"/>
      <c r="AM81" s="93"/>
      <c r="AN81" s="94"/>
      <c r="AO81" s="82"/>
      <c r="AP81" s="95"/>
      <c r="AQ81" s="96"/>
      <c r="AR81" s="97"/>
      <c r="AS81" s="94"/>
      <c r="AT81" s="94"/>
      <c r="AU81" s="94"/>
      <c r="AV81" s="94"/>
      <c r="AW81" s="94"/>
      <c r="AX81" s="82"/>
      <c r="AY81" s="82"/>
      <c r="AZ81" s="97"/>
      <c r="BA81" s="97"/>
      <c r="BB81" s="97"/>
      <c r="BC81" s="98"/>
      <c r="BD81" s="83"/>
      <c r="BE81" s="84"/>
    </row>
    <row r="82" spans="1:57" s="73" customFormat="1" ht="12.75" x14ac:dyDescent="0.2">
      <c r="A82" s="72"/>
      <c r="D82" s="72"/>
      <c r="E82" s="89"/>
      <c r="F82" s="90"/>
      <c r="G82" s="90"/>
      <c r="H82" s="75"/>
      <c r="I82" s="75"/>
      <c r="J82" s="75"/>
      <c r="K82" s="75"/>
      <c r="L82" s="75"/>
      <c r="M82" s="85"/>
      <c r="N82" s="85"/>
      <c r="O82" s="85"/>
      <c r="P82" s="85"/>
      <c r="Q82" s="85" t="str">
        <f>"Average = " &amp; COUNTIF(Q5:Q73, "Average")</f>
        <v>Average = 18</v>
      </c>
      <c r="R82" s="85" t="str">
        <f>"Average = " &amp; COUNTIF(R5:R73, "Average")</f>
        <v>Average = 19</v>
      </c>
      <c r="S82" s="77"/>
      <c r="T82" s="78"/>
      <c r="U82" s="77"/>
      <c r="V82" s="77"/>
      <c r="W82" s="91"/>
      <c r="X82" s="91"/>
      <c r="Y82" s="77"/>
      <c r="Z82" s="77"/>
      <c r="AA82" s="79"/>
      <c r="AB82" s="79"/>
      <c r="AC82" s="92"/>
      <c r="AD82" s="79"/>
      <c r="AE82" s="93"/>
      <c r="AF82" s="93"/>
      <c r="AG82" s="93"/>
      <c r="AH82" s="93"/>
      <c r="AI82" s="80"/>
      <c r="AJ82" s="80"/>
      <c r="AK82" s="80"/>
      <c r="AL82" s="93"/>
      <c r="AM82" s="93"/>
      <c r="AN82" s="94"/>
      <c r="AO82" s="82"/>
      <c r="AP82" s="95"/>
      <c r="AQ82" s="96"/>
      <c r="AR82" s="97"/>
      <c r="AS82" s="94"/>
      <c r="AT82" s="94"/>
      <c r="AU82" s="94"/>
      <c r="AV82" s="94"/>
      <c r="AW82" s="94"/>
      <c r="AX82" s="82"/>
      <c r="AY82" s="82"/>
      <c r="AZ82" s="97"/>
      <c r="BA82" s="97"/>
      <c r="BB82" s="97"/>
      <c r="BC82" s="98"/>
      <c r="BD82" s="83"/>
      <c r="BE82" s="84"/>
    </row>
    <row r="83" spans="1:57" s="73" customFormat="1" ht="12.75" x14ac:dyDescent="0.2">
      <c r="A83" s="72"/>
      <c r="D83" s="72"/>
      <c r="E83" s="89"/>
      <c r="F83" s="90"/>
      <c r="G83" s="90"/>
      <c r="H83" s="75"/>
      <c r="I83" s="75"/>
      <c r="J83" s="75"/>
      <c r="K83" s="75"/>
      <c r="L83" s="75"/>
      <c r="M83" s="85"/>
      <c r="N83" s="85"/>
      <c r="O83" s="85"/>
      <c r="P83" s="85"/>
      <c r="Q83" s="85" t="str">
        <f>"Good = " &amp; COUNTIF(Q5:Q73, "Good")</f>
        <v>Good = 15</v>
      </c>
      <c r="R83" s="85" t="str">
        <f>"Good = " &amp; COUNTIF(R5:R73, "Good")</f>
        <v>Good = 20</v>
      </c>
      <c r="S83" s="77"/>
      <c r="T83" s="78"/>
      <c r="U83" s="77"/>
      <c r="V83" s="77"/>
      <c r="W83" s="91"/>
      <c r="X83" s="91"/>
      <c r="Y83" s="77"/>
      <c r="Z83" s="77"/>
      <c r="AA83" s="79"/>
      <c r="AB83" s="79"/>
      <c r="AC83" s="92"/>
      <c r="AD83" s="79"/>
      <c r="AE83" s="93"/>
      <c r="AF83" s="93"/>
      <c r="AG83" s="93"/>
      <c r="AH83" s="93"/>
      <c r="AI83" s="80"/>
      <c r="AJ83" s="80"/>
      <c r="AK83" s="80"/>
      <c r="AL83" s="93"/>
      <c r="AM83" s="93"/>
      <c r="AN83" s="94"/>
      <c r="AO83" s="82"/>
      <c r="AP83" s="95"/>
      <c r="AQ83" s="96"/>
      <c r="AR83" s="97"/>
      <c r="AS83" s="94"/>
      <c r="AT83" s="94"/>
      <c r="AU83" s="94"/>
      <c r="AV83" s="94"/>
      <c r="AW83" s="94"/>
      <c r="AX83" s="82"/>
      <c r="AY83" s="82"/>
      <c r="AZ83" s="97"/>
      <c r="BA83" s="97"/>
      <c r="BB83" s="97"/>
      <c r="BC83" s="98"/>
      <c r="BD83" s="83"/>
      <c r="BE83" s="84"/>
    </row>
    <row r="84" spans="1:57" s="73" customFormat="1" ht="12.75" x14ac:dyDescent="0.2">
      <c r="A84" s="72"/>
      <c r="D84" s="72"/>
      <c r="E84" s="89"/>
      <c r="F84" s="90"/>
      <c r="G84" s="90"/>
      <c r="H84" s="75"/>
      <c r="I84" s="75"/>
      <c r="J84" s="75"/>
      <c r="K84" s="75"/>
      <c r="L84" s="75"/>
      <c r="M84" s="85"/>
      <c r="N84" s="85"/>
      <c r="O84" s="85"/>
      <c r="P84" s="85"/>
      <c r="Q84" s="85" t="str">
        <f>"Excellent = " &amp; COUNTIF(Q5:Q73, "Excellent")</f>
        <v>Excellent = 12</v>
      </c>
      <c r="R84" s="85" t="str">
        <f>"Excellent = " &amp; COUNTIF(R5:R73, "Excellent")</f>
        <v>Excellent = 13</v>
      </c>
      <c r="S84" s="77"/>
      <c r="T84" s="78"/>
      <c r="U84" s="77"/>
      <c r="V84" s="77"/>
      <c r="W84" s="91"/>
      <c r="X84" s="91"/>
      <c r="Y84" s="77"/>
      <c r="Z84" s="77"/>
      <c r="AA84" s="79"/>
      <c r="AB84" s="79"/>
      <c r="AC84" s="92"/>
      <c r="AD84" s="79"/>
      <c r="AE84" s="93"/>
      <c r="AF84" s="93"/>
      <c r="AG84" s="93"/>
      <c r="AH84" s="93"/>
      <c r="AI84" s="80"/>
      <c r="AJ84" s="80"/>
      <c r="AK84" s="80"/>
      <c r="AL84" s="93"/>
      <c r="AM84" s="93"/>
      <c r="AN84" s="94"/>
      <c r="AO84" s="82"/>
      <c r="AP84" s="95"/>
      <c r="AQ84" s="96"/>
      <c r="AR84" s="97"/>
      <c r="AS84" s="94"/>
      <c r="AT84" s="94"/>
      <c r="AU84" s="94"/>
      <c r="AV84" s="94"/>
      <c r="AW84" s="94"/>
      <c r="AX84" s="82"/>
      <c r="AY84" s="82"/>
      <c r="AZ84" s="97"/>
      <c r="BA84" s="97"/>
      <c r="BB84" s="97"/>
      <c r="BC84" s="98"/>
      <c r="BD84" s="83"/>
      <c r="BE84" s="84"/>
    </row>
  </sheetData>
  <autoFilter ref="A4:BE4" xr:uid="{00000000-0001-0000-0000-000000000000}">
    <sortState xmlns:xlrd2="http://schemas.microsoft.com/office/spreadsheetml/2017/richdata2" ref="A5:BE73">
      <sortCondition ref="A4"/>
    </sortState>
  </autoFilter>
  <mergeCells count="8">
    <mergeCell ref="AN3:BB3"/>
    <mergeCell ref="BC3:BE3"/>
    <mergeCell ref="E3:G3"/>
    <mergeCell ref="H3:L3"/>
    <mergeCell ref="M3:R3"/>
    <mergeCell ref="S3:Z3"/>
    <mergeCell ref="AA3:AD3"/>
    <mergeCell ref="AE3:AM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C0B0F-B2B8-4880-B916-A255FDD87019}">
  <sheetPr>
    <tabColor theme="9" tint="-0.249977111117893"/>
  </sheetPr>
  <dimension ref="A1:BE50"/>
  <sheetViews>
    <sheetView workbookViewId="0">
      <pane xSplit="1" ySplit="4" topLeftCell="B5" activePane="bottomRight" state="frozen"/>
      <selection activeCell="D44" sqref="D44"/>
      <selection pane="topRight" activeCell="D44" sqref="D44"/>
      <selection pane="bottomLeft" activeCell="D44" sqref="D44"/>
      <selection pane="bottomRight" activeCell="B44" sqref="B44"/>
    </sheetView>
  </sheetViews>
  <sheetFormatPr defaultColWidth="9.140625" defaultRowHeight="15" x14ac:dyDescent="0.25"/>
  <cols>
    <col min="1" max="1" width="27.7109375" style="2" customWidth="1"/>
    <col min="2" max="2" width="21.85546875" style="12" customWidth="1"/>
    <col min="3" max="3" width="13.7109375" style="12" customWidth="1"/>
    <col min="4" max="4" width="27.7109375" style="2" customWidth="1"/>
    <col min="5" max="5" width="13.5703125" style="99" customWidth="1"/>
    <col min="6" max="6" width="11.28515625" style="100" customWidth="1"/>
    <col min="7" max="7" width="10.7109375" style="100" customWidth="1"/>
    <col min="8" max="8" width="10" style="101" customWidth="1"/>
    <col min="9" max="9" width="8.42578125" style="101" bestFit="1" customWidth="1"/>
    <col min="10" max="10" width="9.42578125" style="101" customWidth="1"/>
    <col min="11" max="11" width="11.140625" style="101" customWidth="1"/>
    <col min="12" max="12" width="9.28515625" style="101" customWidth="1"/>
    <col min="13" max="13" width="11.42578125" style="102" customWidth="1"/>
    <col min="14" max="14" width="10.5703125" style="102" bestFit="1" customWidth="1"/>
    <col min="15" max="15" width="13.5703125" style="102" bestFit="1" customWidth="1"/>
    <col min="16" max="16" width="10.42578125" style="102" customWidth="1"/>
    <col min="17" max="17" width="15.28515625" style="102" bestFit="1" customWidth="1"/>
    <col min="18" max="18" width="15.7109375" style="102" bestFit="1" customWidth="1"/>
    <col min="19" max="19" width="10.85546875" style="103" bestFit="1" customWidth="1"/>
    <col min="20" max="20" width="13.5703125" style="104" customWidth="1"/>
    <col min="21" max="21" width="8.85546875" style="103" customWidth="1"/>
    <col min="22" max="22" width="10" style="103" bestFit="1" customWidth="1"/>
    <col min="23" max="23" width="9" style="105" customWidth="1"/>
    <col min="24" max="24" width="9.85546875" style="105" customWidth="1"/>
    <col min="25" max="25" width="11.85546875" style="103" customWidth="1"/>
    <col min="26" max="26" width="11.5703125" style="103" customWidth="1"/>
    <col min="27" max="27" width="11.7109375" style="106" bestFit="1" customWidth="1"/>
    <col min="28" max="28" width="11.5703125" style="106" bestFit="1" customWidth="1"/>
    <col min="29" max="29" width="15" style="107" customWidth="1"/>
    <col min="30" max="30" width="12.5703125" style="106" customWidth="1"/>
    <col min="31" max="31" width="12.28515625" style="108" customWidth="1"/>
    <col min="32" max="32" width="11.85546875" style="108" customWidth="1"/>
    <col min="33" max="33" width="11.7109375" style="108" customWidth="1"/>
    <col min="34" max="34" width="11.5703125" style="108" customWidth="1"/>
    <col min="35" max="35" width="9.42578125" style="109" customWidth="1"/>
    <col min="36" max="36" width="10.28515625" style="109" customWidth="1"/>
    <col min="37" max="37" width="11" style="109" customWidth="1"/>
    <col min="38" max="38" width="12.28515625" style="108" customWidth="1"/>
    <col min="39" max="39" width="12.5703125" style="108" customWidth="1"/>
    <col min="40" max="40" width="12.7109375" style="110" customWidth="1"/>
    <col min="41" max="41" width="12.7109375" style="111" customWidth="1"/>
    <col min="42" max="42" width="8.85546875" style="112" customWidth="1"/>
    <col min="43" max="43" width="13.5703125" style="113" customWidth="1"/>
    <col min="44" max="44" width="12.140625" style="114" customWidth="1"/>
    <col min="45" max="45" width="11.140625" style="110" customWidth="1"/>
    <col min="46" max="46" width="11.42578125" style="110" customWidth="1"/>
    <col min="47" max="47" width="9.42578125" style="110" customWidth="1"/>
    <col min="48" max="48" width="10.140625" style="110" customWidth="1"/>
    <col min="49" max="49" width="8.7109375" style="110" customWidth="1"/>
    <col min="50" max="51" width="12.85546875" style="111" customWidth="1"/>
    <col min="52" max="53" width="11.28515625" style="114" customWidth="1"/>
    <col min="54" max="54" width="9.140625" style="114" customWidth="1"/>
    <col min="55" max="55" width="11.5703125" style="115" bestFit="1" customWidth="1"/>
    <col min="56" max="56" width="11.28515625" style="116" bestFit="1" customWidth="1"/>
    <col min="57" max="57" width="14.28515625" style="117" customWidth="1"/>
    <col min="58" max="16384" width="9.140625" style="12"/>
  </cols>
  <sheetData>
    <row r="1" spans="1:57" ht="23.25" x14ac:dyDescent="0.35">
      <c r="A1" s="1" t="s">
        <v>354</v>
      </c>
      <c r="B1" s="2"/>
      <c r="C1" s="3"/>
      <c r="E1" s="4"/>
      <c r="F1" s="5"/>
      <c r="G1" s="5"/>
      <c r="H1" s="6"/>
      <c r="I1" s="6"/>
      <c r="J1" s="6"/>
      <c r="K1" s="6"/>
      <c r="L1" s="6"/>
      <c r="M1" s="5"/>
      <c r="N1" s="5"/>
      <c r="O1" s="5"/>
      <c r="P1" s="5"/>
      <c r="Q1" s="5"/>
      <c r="R1" s="5"/>
      <c r="S1" s="7"/>
      <c r="T1" s="8"/>
      <c r="U1" s="7"/>
      <c r="V1" s="7"/>
      <c r="W1" s="5"/>
      <c r="X1" s="5"/>
      <c r="Y1" s="7"/>
      <c r="Z1" s="7"/>
      <c r="AA1" s="7"/>
      <c r="AB1" s="7"/>
      <c r="AC1" s="5"/>
      <c r="AD1" s="7"/>
      <c r="AE1" s="5"/>
      <c r="AF1" s="5"/>
      <c r="AG1" s="5"/>
      <c r="AH1" s="5"/>
      <c r="AI1" s="6"/>
      <c r="AJ1" s="6"/>
      <c r="AK1" s="6"/>
      <c r="AL1" s="5"/>
      <c r="AM1" s="5"/>
      <c r="AN1" s="5"/>
      <c r="AO1" s="9"/>
      <c r="AP1" s="4"/>
      <c r="AQ1" s="10"/>
      <c r="AR1" s="11"/>
      <c r="AS1" s="5"/>
      <c r="AT1" s="5"/>
      <c r="AU1" s="5"/>
      <c r="AV1" s="5"/>
      <c r="AW1" s="5"/>
      <c r="AX1" s="9"/>
      <c r="AY1" s="9"/>
      <c r="AZ1" s="11"/>
      <c r="BA1" s="11"/>
      <c r="BB1" s="11"/>
      <c r="BC1" s="5"/>
      <c r="BD1" s="6"/>
      <c r="BE1" s="9"/>
    </row>
    <row r="2" spans="1:57" x14ac:dyDescent="0.25">
      <c r="A2" s="13" t="s">
        <v>376</v>
      </c>
      <c r="B2" s="13"/>
      <c r="C2" s="13"/>
      <c r="E2" s="4"/>
      <c r="F2" s="5"/>
      <c r="G2" s="5"/>
      <c r="H2" s="6"/>
      <c r="I2" s="6"/>
      <c r="J2" s="6"/>
      <c r="K2" s="6"/>
      <c r="L2" s="6"/>
      <c r="M2" s="5"/>
      <c r="N2" s="5"/>
      <c r="O2" s="5"/>
      <c r="P2" s="5"/>
      <c r="Q2" s="5"/>
      <c r="R2" s="5"/>
      <c r="S2" s="7"/>
      <c r="T2" s="8"/>
      <c r="U2" s="7"/>
      <c r="V2" s="7"/>
      <c r="W2" s="5"/>
      <c r="X2" s="5"/>
      <c r="Y2" s="7"/>
      <c r="Z2" s="7"/>
      <c r="AA2" s="7"/>
      <c r="AB2" s="7"/>
      <c r="AC2" s="5"/>
      <c r="AD2" s="7"/>
      <c r="AE2" s="5"/>
      <c r="AF2" s="5"/>
      <c r="AG2" s="5"/>
      <c r="AH2" s="5"/>
      <c r="AI2" s="6"/>
      <c r="AJ2" s="6"/>
      <c r="AK2" s="6"/>
      <c r="AL2" s="5"/>
      <c r="AM2" s="5"/>
      <c r="AN2" s="5"/>
      <c r="AO2" s="9"/>
      <c r="AP2" s="4"/>
      <c r="AQ2" s="10"/>
      <c r="AR2" s="11"/>
      <c r="AS2" s="5"/>
      <c r="AT2" s="5"/>
      <c r="AU2" s="5"/>
      <c r="AV2" s="5"/>
      <c r="AW2" s="5"/>
      <c r="AX2" s="9"/>
      <c r="AY2" s="9"/>
      <c r="AZ2" s="11"/>
      <c r="BA2" s="11"/>
      <c r="BB2" s="11"/>
      <c r="BC2" s="5"/>
      <c r="BD2" s="6"/>
      <c r="BE2" s="9"/>
    </row>
    <row r="3" spans="1:57" x14ac:dyDescent="0.25">
      <c r="A3" s="14"/>
      <c r="B3" s="15"/>
      <c r="C3" s="15"/>
      <c r="D3" s="16"/>
      <c r="E3" s="123" t="s">
        <v>344</v>
      </c>
      <c r="F3" s="124"/>
      <c r="G3" s="124"/>
      <c r="H3" s="125"/>
      <c r="I3" s="125"/>
      <c r="J3" s="125"/>
      <c r="K3" s="125"/>
      <c r="L3" s="125"/>
      <c r="M3" s="126" t="s">
        <v>345</v>
      </c>
      <c r="N3" s="126"/>
      <c r="O3" s="126"/>
      <c r="P3" s="126"/>
      <c r="Q3" s="126"/>
      <c r="R3" s="126"/>
      <c r="S3" s="127" t="s">
        <v>346</v>
      </c>
      <c r="T3" s="127"/>
      <c r="U3" s="127"/>
      <c r="V3" s="127"/>
      <c r="W3" s="127"/>
      <c r="X3" s="127"/>
      <c r="Y3" s="127"/>
      <c r="Z3" s="127"/>
      <c r="AA3" s="128"/>
      <c r="AB3" s="128"/>
      <c r="AC3" s="128"/>
      <c r="AD3" s="128"/>
      <c r="AE3" s="120"/>
      <c r="AF3" s="120"/>
      <c r="AG3" s="120"/>
      <c r="AH3" s="120"/>
      <c r="AI3" s="120"/>
      <c r="AJ3" s="120"/>
      <c r="AK3" s="120"/>
      <c r="AL3" s="120"/>
      <c r="AM3" s="120"/>
      <c r="AN3" s="121"/>
      <c r="AO3" s="121"/>
      <c r="AP3" s="121"/>
      <c r="AQ3" s="121"/>
      <c r="AR3" s="121"/>
      <c r="AS3" s="121"/>
      <c r="AT3" s="121"/>
      <c r="AU3" s="121"/>
      <c r="AV3" s="121"/>
      <c r="AW3" s="121"/>
      <c r="AX3" s="121"/>
      <c r="AY3" s="121"/>
      <c r="AZ3" s="121"/>
      <c r="BA3" s="121"/>
      <c r="BB3" s="121"/>
      <c r="BC3" s="122"/>
      <c r="BD3" s="122"/>
      <c r="BE3" s="122"/>
    </row>
    <row r="4" spans="1:57" s="37" customFormat="1" ht="60" customHeight="1" x14ac:dyDescent="0.25">
      <c r="A4" s="17" t="s">
        <v>14</v>
      </c>
      <c r="B4" s="17" t="s">
        <v>2</v>
      </c>
      <c r="C4" s="17" t="s">
        <v>0</v>
      </c>
      <c r="D4" s="17" t="s">
        <v>1</v>
      </c>
      <c r="E4" s="18" t="s">
        <v>317</v>
      </c>
      <c r="F4" s="19" t="s">
        <v>318</v>
      </c>
      <c r="G4" s="19" t="s">
        <v>319</v>
      </c>
      <c r="H4" s="20" t="s">
        <v>340</v>
      </c>
      <c r="I4" s="20" t="s">
        <v>341</v>
      </c>
      <c r="J4" s="20" t="s">
        <v>342</v>
      </c>
      <c r="K4" s="20" t="s">
        <v>343</v>
      </c>
      <c r="L4" s="20" t="s">
        <v>372</v>
      </c>
      <c r="M4" s="21" t="s">
        <v>320</v>
      </c>
      <c r="N4" s="21" t="s">
        <v>373</v>
      </c>
      <c r="O4" s="21" t="s">
        <v>355</v>
      </c>
      <c r="P4" s="21" t="s">
        <v>356</v>
      </c>
      <c r="Q4" s="21" t="s">
        <v>357</v>
      </c>
      <c r="R4" s="21" t="s">
        <v>358</v>
      </c>
      <c r="S4" s="22" t="s">
        <v>321</v>
      </c>
      <c r="T4" s="23" t="s">
        <v>349</v>
      </c>
      <c r="U4" s="22" t="s">
        <v>322</v>
      </c>
      <c r="V4" s="22" t="s">
        <v>323</v>
      </c>
      <c r="W4" s="24" t="s">
        <v>324</v>
      </c>
      <c r="X4" s="24" t="s">
        <v>377</v>
      </c>
      <c r="Y4" s="22" t="s">
        <v>325</v>
      </c>
      <c r="Z4" s="22" t="s">
        <v>326</v>
      </c>
      <c r="AA4" s="25" t="s">
        <v>368</v>
      </c>
      <c r="AB4" s="25" t="s">
        <v>327</v>
      </c>
      <c r="AC4" s="26" t="s">
        <v>359</v>
      </c>
      <c r="AD4" s="25" t="s">
        <v>328</v>
      </c>
      <c r="AE4" s="27" t="s">
        <v>369</v>
      </c>
      <c r="AF4" s="27" t="s">
        <v>370</v>
      </c>
      <c r="AG4" s="27" t="s">
        <v>329</v>
      </c>
      <c r="AH4" s="27" t="s">
        <v>348</v>
      </c>
      <c r="AI4" s="28" t="s">
        <v>330</v>
      </c>
      <c r="AJ4" s="29" t="s">
        <v>331</v>
      </c>
      <c r="AK4" s="28" t="s">
        <v>360</v>
      </c>
      <c r="AL4" s="27" t="s">
        <v>361</v>
      </c>
      <c r="AM4" s="27" t="s">
        <v>332</v>
      </c>
      <c r="AN4" s="30" t="s">
        <v>335</v>
      </c>
      <c r="AO4" s="31" t="s">
        <v>350</v>
      </c>
      <c r="AP4" s="30" t="s">
        <v>333</v>
      </c>
      <c r="AQ4" s="31" t="s">
        <v>351</v>
      </c>
      <c r="AR4" s="32" t="s">
        <v>334</v>
      </c>
      <c r="AS4" s="30" t="s">
        <v>362</v>
      </c>
      <c r="AT4" s="30" t="s">
        <v>363</v>
      </c>
      <c r="AU4" s="30" t="s">
        <v>364</v>
      </c>
      <c r="AV4" s="30" t="s">
        <v>374</v>
      </c>
      <c r="AW4" s="30" t="s">
        <v>365</v>
      </c>
      <c r="AX4" s="31" t="s">
        <v>352</v>
      </c>
      <c r="AY4" s="31" t="s">
        <v>353</v>
      </c>
      <c r="AZ4" s="32" t="s">
        <v>375</v>
      </c>
      <c r="BA4" s="32" t="s">
        <v>336</v>
      </c>
      <c r="BB4" s="33" t="s">
        <v>337</v>
      </c>
      <c r="BC4" s="34" t="s">
        <v>339</v>
      </c>
      <c r="BD4" s="35" t="s">
        <v>366</v>
      </c>
      <c r="BE4" s="36" t="s">
        <v>367</v>
      </c>
    </row>
    <row r="5" spans="1:57" s="38" customFormat="1" ht="12.75" x14ac:dyDescent="0.2">
      <c r="A5" s="3" t="s">
        <v>16</v>
      </c>
      <c r="B5" s="38" t="s">
        <v>178</v>
      </c>
      <c r="C5" s="3" t="s">
        <v>179</v>
      </c>
      <c r="D5" s="3" t="s">
        <v>8</v>
      </c>
      <c r="E5" s="39">
        <v>2522</v>
      </c>
      <c r="F5" s="40">
        <v>52</v>
      </c>
      <c r="G5" s="40">
        <v>0</v>
      </c>
      <c r="H5" s="42">
        <v>25</v>
      </c>
      <c r="I5" s="42">
        <v>54</v>
      </c>
      <c r="J5" s="42">
        <v>79</v>
      </c>
      <c r="K5" s="42">
        <v>0.85</v>
      </c>
      <c r="L5" s="42">
        <v>4</v>
      </c>
      <c r="M5" s="43">
        <v>2750</v>
      </c>
      <c r="N5" s="44">
        <v>1890</v>
      </c>
      <c r="O5" s="44">
        <v>1994</v>
      </c>
      <c r="P5" s="44">
        <v>1994</v>
      </c>
      <c r="Q5" s="45" t="s">
        <v>10</v>
      </c>
      <c r="R5" s="45" t="s">
        <v>17</v>
      </c>
      <c r="S5" s="46">
        <v>45000</v>
      </c>
      <c r="T5" s="47">
        <f t="shared" ref="T5:T39" si="0">S5/E5</f>
        <v>17.842981760507534</v>
      </c>
      <c r="U5" s="46">
        <v>200</v>
      </c>
      <c r="V5" s="46">
        <v>4237</v>
      </c>
      <c r="W5" s="46">
        <v>3097</v>
      </c>
      <c r="X5" s="46">
        <f t="shared" ref="X5:X39" si="1">SUM(U5:W5)</f>
        <v>7534</v>
      </c>
      <c r="Y5" s="46">
        <v>8979</v>
      </c>
      <c r="Z5" s="46">
        <v>58416</v>
      </c>
      <c r="AA5" s="49">
        <v>2446</v>
      </c>
      <c r="AB5" s="49">
        <v>63797</v>
      </c>
      <c r="AC5" s="50">
        <v>17952</v>
      </c>
      <c r="AD5" s="49">
        <v>87091</v>
      </c>
      <c r="AE5" s="52">
        <v>11236</v>
      </c>
      <c r="AF5" s="52">
        <v>1636</v>
      </c>
      <c r="AG5" s="53">
        <v>192</v>
      </c>
      <c r="AH5" s="53">
        <v>110</v>
      </c>
      <c r="AI5" s="52">
        <v>13174</v>
      </c>
      <c r="AJ5" s="52">
        <v>13158</v>
      </c>
      <c r="AK5" s="52">
        <v>10598</v>
      </c>
      <c r="AL5" s="53">
        <v>2</v>
      </c>
      <c r="AM5" s="53">
        <v>52</v>
      </c>
      <c r="AN5" s="54">
        <v>1067</v>
      </c>
      <c r="AO5" s="55">
        <f t="shared" ref="AO5:AO37" si="2">AN5/E5</f>
        <v>0.42307692307692307</v>
      </c>
      <c r="AP5" s="54">
        <v>2602</v>
      </c>
      <c r="AQ5" s="55">
        <f t="shared" ref="AQ5:AQ39" si="3">AP5/E5</f>
        <v>1.0317208564631246</v>
      </c>
      <c r="AR5" s="54">
        <v>99</v>
      </c>
      <c r="AS5" s="54">
        <v>921</v>
      </c>
      <c r="AT5" s="54">
        <v>1222</v>
      </c>
      <c r="AU5" s="54">
        <v>3353</v>
      </c>
      <c r="AV5" s="57">
        <v>161</v>
      </c>
      <c r="AW5" s="54">
        <v>4274</v>
      </c>
      <c r="AX5" s="55">
        <f t="shared" ref="AX5:AX39" si="4">AW5/E5</f>
        <v>1.6946867565424266</v>
      </c>
      <c r="AY5" s="55">
        <f t="shared" ref="AY5:AY39" si="5">AW5/AP5</f>
        <v>1.6425826287471177</v>
      </c>
      <c r="AZ5" s="54">
        <v>326</v>
      </c>
      <c r="BA5" s="54">
        <v>435</v>
      </c>
      <c r="BB5" s="54">
        <v>1715</v>
      </c>
      <c r="BC5" s="58">
        <v>21</v>
      </c>
      <c r="BD5" s="59">
        <v>339</v>
      </c>
      <c r="BE5" s="60">
        <f t="shared" ref="BE5:BE33" si="6">BD5/E5</f>
        <v>0.13441712926249008</v>
      </c>
    </row>
    <row r="6" spans="1:57" s="38" customFormat="1" ht="12.75" x14ac:dyDescent="0.2">
      <c r="A6" s="3" t="s">
        <v>28</v>
      </c>
      <c r="B6" s="38" t="s">
        <v>193</v>
      </c>
      <c r="C6" s="3" t="s">
        <v>169</v>
      </c>
      <c r="D6" s="3" t="s">
        <v>8</v>
      </c>
      <c r="E6" s="39">
        <v>2789</v>
      </c>
      <c r="F6" s="40">
        <v>33</v>
      </c>
      <c r="G6" s="39">
        <v>1650</v>
      </c>
      <c r="H6" s="42">
        <v>48</v>
      </c>
      <c r="I6" s="42">
        <v>1.5</v>
      </c>
      <c r="J6" s="42">
        <v>49.5</v>
      </c>
      <c r="K6" s="42">
        <v>5</v>
      </c>
      <c r="L6" s="42">
        <v>4</v>
      </c>
      <c r="M6" s="43">
        <v>3744</v>
      </c>
      <c r="N6" s="44">
        <v>1895</v>
      </c>
      <c r="O6" s="44">
        <v>2021</v>
      </c>
      <c r="P6" s="44">
        <v>2021</v>
      </c>
      <c r="Q6" s="45" t="s">
        <v>9</v>
      </c>
      <c r="R6" s="45" t="s">
        <v>13</v>
      </c>
      <c r="S6" s="46">
        <v>59000</v>
      </c>
      <c r="T6" s="47">
        <f t="shared" si="0"/>
        <v>21.154535675869486</v>
      </c>
      <c r="U6" s="46">
        <v>1136</v>
      </c>
      <c r="V6" s="46">
        <v>4111</v>
      </c>
      <c r="W6" s="46">
        <v>11256</v>
      </c>
      <c r="X6" s="46">
        <f t="shared" si="1"/>
        <v>16503</v>
      </c>
      <c r="Y6" s="46">
        <v>32860</v>
      </c>
      <c r="Z6" s="46">
        <v>97107</v>
      </c>
      <c r="AA6" s="49">
        <v>12289</v>
      </c>
      <c r="AB6" s="49">
        <v>48282</v>
      </c>
      <c r="AC6" s="50">
        <v>20678</v>
      </c>
      <c r="AD6" s="49">
        <v>82164</v>
      </c>
      <c r="AE6" s="52">
        <v>11428</v>
      </c>
      <c r="AF6" s="52">
        <v>1010</v>
      </c>
      <c r="AG6" s="53">
        <v>317</v>
      </c>
      <c r="AH6" s="53">
        <v>6</v>
      </c>
      <c r="AI6" s="52">
        <v>12761</v>
      </c>
      <c r="AJ6" s="52">
        <v>13158</v>
      </c>
      <c r="AK6" s="52">
        <v>10598</v>
      </c>
      <c r="AL6" s="53">
        <v>22</v>
      </c>
      <c r="AM6" s="53">
        <v>52</v>
      </c>
      <c r="AN6" s="54">
        <v>1475</v>
      </c>
      <c r="AO6" s="55">
        <f t="shared" si="2"/>
        <v>0.52886339189673715</v>
      </c>
      <c r="AP6" s="54">
        <v>3242</v>
      </c>
      <c r="AQ6" s="55">
        <f t="shared" si="3"/>
        <v>1.1624238078164217</v>
      </c>
      <c r="AR6" s="54">
        <v>350</v>
      </c>
      <c r="AS6" s="54">
        <v>3376</v>
      </c>
      <c r="AT6" s="54">
        <v>3724</v>
      </c>
      <c r="AU6" s="54">
        <v>7181</v>
      </c>
      <c r="AV6" s="57">
        <v>0</v>
      </c>
      <c r="AW6" s="54">
        <v>10557</v>
      </c>
      <c r="AX6" s="55">
        <f t="shared" si="4"/>
        <v>3.7852276801721048</v>
      </c>
      <c r="AY6" s="55">
        <f t="shared" si="5"/>
        <v>3.2563232572486118</v>
      </c>
      <c r="AZ6" s="54">
        <v>254</v>
      </c>
      <c r="BA6" s="54">
        <v>154</v>
      </c>
      <c r="BB6" s="54"/>
      <c r="BC6" s="58">
        <v>58</v>
      </c>
      <c r="BD6" s="59">
        <v>666</v>
      </c>
      <c r="BE6" s="60">
        <f t="shared" si="6"/>
        <v>0.23879526712083185</v>
      </c>
    </row>
    <row r="7" spans="1:57" s="38" customFormat="1" ht="12.75" x14ac:dyDescent="0.2">
      <c r="A7" s="3" t="s">
        <v>43</v>
      </c>
      <c r="B7" s="38" t="s">
        <v>43</v>
      </c>
      <c r="C7" s="3" t="s">
        <v>201</v>
      </c>
      <c r="D7" s="3" t="s">
        <v>4</v>
      </c>
      <c r="E7" s="39">
        <v>3900</v>
      </c>
      <c r="F7" s="40">
        <v>52</v>
      </c>
      <c r="G7" s="39">
        <v>2236</v>
      </c>
      <c r="H7" s="42">
        <v>151</v>
      </c>
      <c r="I7" s="42">
        <v>6</v>
      </c>
      <c r="J7" s="42">
        <v>157</v>
      </c>
      <c r="K7" s="42">
        <v>20</v>
      </c>
      <c r="L7" s="42">
        <v>7</v>
      </c>
      <c r="M7" s="43">
        <v>4595</v>
      </c>
      <c r="N7" s="44">
        <v>1997</v>
      </c>
      <c r="O7" s="44">
        <v>2020</v>
      </c>
      <c r="P7" s="44">
        <v>2020</v>
      </c>
      <c r="Q7" s="45" t="s">
        <v>13</v>
      </c>
      <c r="R7" s="45" t="s">
        <v>13</v>
      </c>
      <c r="S7" s="46">
        <v>283515</v>
      </c>
      <c r="T7" s="47">
        <f t="shared" si="0"/>
        <v>72.696153846153848</v>
      </c>
      <c r="U7" s="46">
        <v>700</v>
      </c>
      <c r="V7" s="46">
        <v>8380</v>
      </c>
      <c r="W7" s="46">
        <v>8920</v>
      </c>
      <c r="X7" s="46">
        <f t="shared" si="1"/>
        <v>18000</v>
      </c>
      <c r="Y7" s="46">
        <v>19859</v>
      </c>
      <c r="Z7" s="46">
        <v>312454</v>
      </c>
      <c r="AA7" s="49">
        <v>17456</v>
      </c>
      <c r="AB7" s="49">
        <v>311688</v>
      </c>
      <c r="AC7" s="50">
        <v>29890</v>
      </c>
      <c r="AD7" s="49">
        <v>360186</v>
      </c>
      <c r="AE7" s="52">
        <v>16522</v>
      </c>
      <c r="AF7" s="52">
        <v>1027</v>
      </c>
      <c r="AG7" s="52">
        <v>1139</v>
      </c>
      <c r="AH7" s="53">
        <v>70</v>
      </c>
      <c r="AI7" s="52">
        <v>18758</v>
      </c>
      <c r="AJ7" s="52">
        <v>13757</v>
      </c>
      <c r="AK7" s="52">
        <v>12351</v>
      </c>
      <c r="AL7" s="53">
        <v>21</v>
      </c>
      <c r="AM7" s="53">
        <v>55</v>
      </c>
      <c r="AN7" s="54">
        <v>2236</v>
      </c>
      <c r="AO7" s="55">
        <f t="shared" si="2"/>
        <v>0.57333333333333336</v>
      </c>
      <c r="AP7" s="54">
        <v>12676</v>
      </c>
      <c r="AQ7" s="55">
        <f t="shared" si="3"/>
        <v>3.2502564102564104</v>
      </c>
      <c r="AR7" s="54">
        <v>1752</v>
      </c>
      <c r="AS7" s="54">
        <v>10630</v>
      </c>
      <c r="AT7" s="54">
        <v>11269</v>
      </c>
      <c r="AU7" s="54">
        <v>35225</v>
      </c>
      <c r="AV7" s="57">
        <v>872</v>
      </c>
      <c r="AW7" s="54">
        <v>45855</v>
      </c>
      <c r="AX7" s="55">
        <f t="shared" si="4"/>
        <v>11.757692307692308</v>
      </c>
      <c r="AY7" s="55">
        <f t="shared" si="5"/>
        <v>3.6174660776270118</v>
      </c>
      <c r="AZ7" s="54">
        <v>147</v>
      </c>
      <c r="BA7" s="54">
        <v>2078</v>
      </c>
      <c r="BB7" s="54"/>
      <c r="BC7" s="58">
        <v>269</v>
      </c>
      <c r="BD7" s="59">
        <v>4683</v>
      </c>
      <c r="BE7" s="60">
        <f t="shared" si="6"/>
        <v>1.2007692307692308</v>
      </c>
    </row>
    <row r="8" spans="1:57" s="38" customFormat="1" ht="12.75" x14ac:dyDescent="0.2">
      <c r="A8" s="3" t="s">
        <v>50</v>
      </c>
      <c r="B8" s="38" t="s">
        <v>213</v>
      </c>
      <c r="C8" s="3" t="s">
        <v>171</v>
      </c>
      <c r="D8" s="3" t="s">
        <v>8</v>
      </c>
      <c r="E8" s="39">
        <v>2505</v>
      </c>
      <c r="F8" s="40">
        <v>52</v>
      </c>
      <c r="G8" s="39">
        <v>1820</v>
      </c>
      <c r="H8" s="42">
        <v>35</v>
      </c>
      <c r="I8" s="42">
        <v>28</v>
      </c>
      <c r="J8" s="42">
        <v>63</v>
      </c>
      <c r="K8" s="42">
        <v>17</v>
      </c>
      <c r="L8" s="42">
        <v>3</v>
      </c>
      <c r="M8" s="43">
        <v>4000</v>
      </c>
      <c r="N8" s="44">
        <v>1957</v>
      </c>
      <c r="O8" s="44">
        <v>2018</v>
      </c>
      <c r="P8" s="44">
        <v>2018</v>
      </c>
      <c r="Q8" s="45" t="s">
        <v>5</v>
      </c>
      <c r="R8" s="45" t="s">
        <v>13</v>
      </c>
      <c r="S8" s="46">
        <v>46300</v>
      </c>
      <c r="T8" s="47">
        <f t="shared" si="0"/>
        <v>18.483033932135729</v>
      </c>
      <c r="U8" s="46">
        <v>300</v>
      </c>
      <c r="V8" s="46">
        <v>5437</v>
      </c>
      <c r="W8" s="46">
        <v>4469</v>
      </c>
      <c r="X8" s="46">
        <f t="shared" si="1"/>
        <v>10206</v>
      </c>
      <c r="Y8" s="46">
        <v>73814</v>
      </c>
      <c r="Z8" s="46">
        <v>125851</v>
      </c>
      <c r="AA8" s="49">
        <v>12842</v>
      </c>
      <c r="AB8" s="49">
        <v>53653</v>
      </c>
      <c r="AC8" s="50">
        <v>27681</v>
      </c>
      <c r="AD8" s="49">
        <v>103938</v>
      </c>
      <c r="AE8" s="52">
        <v>14822</v>
      </c>
      <c r="AF8" s="52">
        <v>1902</v>
      </c>
      <c r="AG8" s="53">
        <v>686</v>
      </c>
      <c r="AH8" s="53">
        <v>21</v>
      </c>
      <c r="AI8" s="52">
        <v>17431</v>
      </c>
      <c r="AJ8" s="52">
        <v>13757</v>
      </c>
      <c r="AK8" s="52">
        <v>12351</v>
      </c>
      <c r="AL8" s="53">
        <v>22</v>
      </c>
      <c r="AM8" s="53">
        <v>53</v>
      </c>
      <c r="AN8" s="54">
        <v>1794</v>
      </c>
      <c r="AO8" s="55">
        <f t="shared" si="2"/>
        <v>0.71616766467065873</v>
      </c>
      <c r="AP8" s="54">
        <v>10006</v>
      </c>
      <c r="AQ8" s="55">
        <f t="shared" si="3"/>
        <v>3.9944111776447104</v>
      </c>
      <c r="AR8" s="54">
        <v>248</v>
      </c>
      <c r="AS8" s="54">
        <v>2511</v>
      </c>
      <c r="AT8" s="54">
        <v>2963</v>
      </c>
      <c r="AU8" s="54">
        <v>20544</v>
      </c>
      <c r="AV8" s="57">
        <v>24</v>
      </c>
      <c r="AW8" s="54">
        <v>23055</v>
      </c>
      <c r="AX8" s="55">
        <f t="shared" si="4"/>
        <v>9.2035928143712571</v>
      </c>
      <c r="AY8" s="55">
        <f t="shared" si="5"/>
        <v>2.3041175294823106</v>
      </c>
      <c r="AZ8" s="54">
        <v>923</v>
      </c>
      <c r="BA8" s="54">
        <v>150</v>
      </c>
      <c r="BB8" s="54">
        <v>21474</v>
      </c>
      <c r="BC8" s="58">
        <v>141</v>
      </c>
      <c r="BD8" s="59">
        <v>2011</v>
      </c>
      <c r="BE8" s="60">
        <f t="shared" si="6"/>
        <v>0.80279441117764472</v>
      </c>
    </row>
    <row r="9" spans="1:57" s="38" customFormat="1" ht="12.75" x14ac:dyDescent="0.2">
      <c r="A9" s="3" t="s">
        <v>56</v>
      </c>
      <c r="B9" s="38" t="s">
        <v>219</v>
      </c>
      <c r="C9" s="3" t="s">
        <v>179</v>
      </c>
      <c r="D9" s="3" t="s">
        <v>4</v>
      </c>
      <c r="E9" s="39">
        <v>2800</v>
      </c>
      <c r="F9" s="40">
        <v>52</v>
      </c>
      <c r="G9" s="39">
        <v>2912</v>
      </c>
      <c r="H9" s="42">
        <v>92</v>
      </c>
      <c r="I9" s="42">
        <v>0</v>
      </c>
      <c r="J9" s="42">
        <v>92</v>
      </c>
      <c r="K9" s="42">
        <v>3</v>
      </c>
      <c r="L9" s="42">
        <v>4</v>
      </c>
      <c r="M9" s="43">
        <v>3000</v>
      </c>
      <c r="N9" s="44">
        <v>1983</v>
      </c>
      <c r="O9" s="44">
        <v>1983</v>
      </c>
      <c r="P9" s="44">
        <v>2018</v>
      </c>
      <c r="Q9" s="45" t="s">
        <v>5</v>
      </c>
      <c r="R9" s="45" t="s">
        <v>5</v>
      </c>
      <c r="S9" s="46">
        <v>132231</v>
      </c>
      <c r="T9" s="47">
        <f t="shared" si="0"/>
        <v>47.225357142857142</v>
      </c>
      <c r="U9" s="46">
        <v>4965</v>
      </c>
      <c r="V9" s="46">
        <v>0</v>
      </c>
      <c r="W9" s="46">
        <v>6487</v>
      </c>
      <c r="X9" s="46">
        <f t="shared" si="1"/>
        <v>11452</v>
      </c>
      <c r="Y9" s="46">
        <v>8047</v>
      </c>
      <c r="Z9" s="46">
        <v>145243</v>
      </c>
      <c r="AA9" s="49">
        <v>14488</v>
      </c>
      <c r="AB9" s="49">
        <v>94948</v>
      </c>
      <c r="AC9" s="50">
        <v>19284</v>
      </c>
      <c r="AD9" s="49">
        <v>132709</v>
      </c>
      <c r="AE9" s="52">
        <v>14855</v>
      </c>
      <c r="AF9" s="52">
        <v>1576</v>
      </c>
      <c r="AG9" s="53">
        <v>507</v>
      </c>
      <c r="AH9" s="53">
        <v>59</v>
      </c>
      <c r="AI9" s="52">
        <v>16997</v>
      </c>
      <c r="AJ9" s="52">
        <v>13158</v>
      </c>
      <c r="AK9" s="52">
        <v>10598</v>
      </c>
      <c r="AL9" s="53">
        <v>24</v>
      </c>
      <c r="AM9" s="53">
        <v>52</v>
      </c>
      <c r="AN9" s="54">
        <v>1077</v>
      </c>
      <c r="AO9" s="55">
        <f t="shared" si="2"/>
        <v>0.38464285714285712</v>
      </c>
      <c r="AP9" s="54">
        <v>8951</v>
      </c>
      <c r="AQ9" s="55">
        <f t="shared" si="3"/>
        <v>3.1967857142857143</v>
      </c>
      <c r="AR9" s="54">
        <v>5518</v>
      </c>
      <c r="AS9" s="54">
        <v>1886</v>
      </c>
      <c r="AT9" s="54">
        <v>2214</v>
      </c>
      <c r="AU9" s="54">
        <v>12426</v>
      </c>
      <c r="AV9" s="57">
        <v>118</v>
      </c>
      <c r="AW9" s="54">
        <v>14312</v>
      </c>
      <c r="AX9" s="55">
        <f t="shared" si="4"/>
        <v>5.1114285714285712</v>
      </c>
      <c r="AY9" s="55">
        <f t="shared" si="5"/>
        <v>1.5989274941347336</v>
      </c>
      <c r="AZ9" s="54">
        <v>1347</v>
      </c>
      <c r="BA9" s="54">
        <v>7596</v>
      </c>
      <c r="BB9" s="54"/>
      <c r="BC9" s="58">
        <v>192</v>
      </c>
      <c r="BD9" s="59">
        <v>1696</v>
      </c>
      <c r="BE9" s="60">
        <f t="shared" si="6"/>
        <v>0.60571428571428576</v>
      </c>
    </row>
    <row r="10" spans="1:57" s="38" customFormat="1" ht="12.75" x14ac:dyDescent="0.2">
      <c r="A10" s="3" t="s">
        <v>58</v>
      </c>
      <c r="B10" s="38" t="s">
        <v>220</v>
      </c>
      <c r="C10" s="3" t="s">
        <v>181</v>
      </c>
      <c r="D10" s="3" t="s">
        <v>4</v>
      </c>
      <c r="E10" s="39">
        <v>2713</v>
      </c>
      <c r="F10" s="40">
        <v>52</v>
      </c>
      <c r="G10" s="39">
        <v>1392</v>
      </c>
      <c r="H10" s="42">
        <v>38</v>
      </c>
      <c r="I10" s="42">
        <v>11</v>
      </c>
      <c r="J10" s="42">
        <v>49</v>
      </c>
      <c r="K10" s="42">
        <v>32</v>
      </c>
      <c r="L10" s="42">
        <v>5</v>
      </c>
      <c r="M10" s="43">
        <v>3400</v>
      </c>
      <c r="N10" s="44">
        <v>1908</v>
      </c>
      <c r="O10" s="44">
        <v>1997</v>
      </c>
      <c r="P10" s="44">
        <v>2021</v>
      </c>
      <c r="Q10" s="45" t="s">
        <v>5</v>
      </c>
      <c r="R10" s="45" t="s">
        <v>13</v>
      </c>
      <c r="S10" s="46">
        <v>88833</v>
      </c>
      <c r="T10" s="47">
        <f t="shared" si="0"/>
        <v>32.743457427202358</v>
      </c>
      <c r="U10" s="46">
        <v>300</v>
      </c>
      <c r="V10" s="46">
        <v>5774</v>
      </c>
      <c r="W10" s="46">
        <v>0</v>
      </c>
      <c r="X10" s="46">
        <f t="shared" si="1"/>
        <v>6074</v>
      </c>
      <c r="Y10" s="46">
        <v>5992</v>
      </c>
      <c r="Z10" s="46">
        <v>100899</v>
      </c>
      <c r="AA10" s="49">
        <v>16655</v>
      </c>
      <c r="AB10" s="49">
        <v>43430</v>
      </c>
      <c r="AC10" s="50">
        <v>21627</v>
      </c>
      <c r="AD10" s="49">
        <v>84138</v>
      </c>
      <c r="AE10" s="52">
        <v>15684</v>
      </c>
      <c r="AF10" s="53">
        <v>715</v>
      </c>
      <c r="AG10" s="53">
        <v>538</v>
      </c>
      <c r="AH10" s="53">
        <v>38</v>
      </c>
      <c r="AI10" s="52">
        <v>16975</v>
      </c>
      <c r="AJ10" s="52">
        <v>13926</v>
      </c>
      <c r="AK10" s="52">
        <v>11590</v>
      </c>
      <c r="AL10" s="53">
        <v>35</v>
      </c>
      <c r="AM10" s="53">
        <v>52</v>
      </c>
      <c r="AN10" s="54">
        <v>1275</v>
      </c>
      <c r="AO10" s="55">
        <f t="shared" si="2"/>
        <v>0.46995945447843718</v>
      </c>
      <c r="AP10" s="54">
        <v>4176</v>
      </c>
      <c r="AQ10" s="55">
        <f t="shared" si="3"/>
        <v>1.539255436785846</v>
      </c>
      <c r="AR10" s="54">
        <v>3324</v>
      </c>
      <c r="AS10" s="54">
        <v>1527</v>
      </c>
      <c r="AT10" s="54">
        <v>1945</v>
      </c>
      <c r="AU10" s="54">
        <v>7161</v>
      </c>
      <c r="AV10" s="57">
        <v>18</v>
      </c>
      <c r="AW10" s="54">
        <v>8688</v>
      </c>
      <c r="AX10" s="55">
        <f t="shared" si="4"/>
        <v>3.2023590121636563</v>
      </c>
      <c r="AY10" s="55">
        <f t="shared" si="5"/>
        <v>2.0804597701149423</v>
      </c>
      <c r="AZ10" s="54">
        <v>1120</v>
      </c>
      <c r="BA10" s="54">
        <v>720</v>
      </c>
      <c r="BB10" s="54">
        <v>1228</v>
      </c>
      <c r="BC10" s="58">
        <v>41</v>
      </c>
      <c r="BD10" s="59">
        <v>687</v>
      </c>
      <c r="BE10" s="60">
        <f t="shared" si="6"/>
        <v>0.25322521194249908</v>
      </c>
    </row>
    <row r="11" spans="1:57" s="64" customFormat="1" ht="12.75" x14ac:dyDescent="0.2">
      <c r="A11" s="3" t="s">
        <v>59</v>
      </c>
      <c r="B11" s="38" t="s">
        <v>221</v>
      </c>
      <c r="C11" s="3" t="s">
        <v>179</v>
      </c>
      <c r="D11" s="3" t="s">
        <v>42</v>
      </c>
      <c r="E11" s="39">
        <v>4973</v>
      </c>
      <c r="F11" s="40">
        <v>51</v>
      </c>
      <c r="G11" s="39">
        <v>1994</v>
      </c>
      <c r="H11" s="42">
        <v>40</v>
      </c>
      <c r="I11" s="42">
        <v>40</v>
      </c>
      <c r="J11" s="42">
        <v>80</v>
      </c>
      <c r="K11" s="42">
        <v>4</v>
      </c>
      <c r="L11" s="42">
        <v>2</v>
      </c>
      <c r="M11" s="43">
        <v>5112</v>
      </c>
      <c r="N11" s="45"/>
      <c r="O11" s="45"/>
      <c r="P11" s="45"/>
      <c r="Q11" s="45" t="s">
        <v>5</v>
      </c>
      <c r="R11" s="45" t="s">
        <v>5</v>
      </c>
      <c r="S11" s="46">
        <v>117573</v>
      </c>
      <c r="T11" s="47">
        <f t="shared" si="0"/>
        <v>23.642268248542127</v>
      </c>
      <c r="U11" s="46">
        <v>200</v>
      </c>
      <c r="V11" s="46">
        <v>537</v>
      </c>
      <c r="W11" s="119">
        <v>11790</v>
      </c>
      <c r="X11" s="46">
        <f t="shared" si="1"/>
        <v>12527</v>
      </c>
      <c r="Y11" s="46">
        <v>19380</v>
      </c>
      <c r="Z11" s="46">
        <v>137690</v>
      </c>
      <c r="AA11" s="49">
        <v>17037</v>
      </c>
      <c r="AB11" s="49">
        <v>86385</v>
      </c>
      <c r="AC11" s="50">
        <v>4750</v>
      </c>
      <c r="AD11" s="49">
        <v>113707</v>
      </c>
      <c r="AE11" s="52">
        <v>40900</v>
      </c>
      <c r="AF11" s="52">
        <v>1009</v>
      </c>
      <c r="AG11" s="53">
        <v>947</v>
      </c>
      <c r="AH11" s="53">
        <v>257</v>
      </c>
      <c r="AI11" s="52">
        <v>43113</v>
      </c>
      <c r="AJ11" s="52">
        <v>13194</v>
      </c>
      <c r="AK11" s="52">
        <v>10614</v>
      </c>
      <c r="AL11" s="53">
        <v>14</v>
      </c>
      <c r="AM11" s="53">
        <v>52</v>
      </c>
      <c r="AN11" s="54">
        <v>2954</v>
      </c>
      <c r="AO11" s="55">
        <f t="shared" si="2"/>
        <v>0.59400764126281924</v>
      </c>
      <c r="AP11" s="54">
        <v>12801</v>
      </c>
      <c r="AQ11" s="55">
        <f t="shared" si="3"/>
        <v>2.5741001407601045</v>
      </c>
      <c r="AR11" s="54">
        <v>3111</v>
      </c>
      <c r="AS11" s="54">
        <v>4481</v>
      </c>
      <c r="AT11" s="54">
        <v>6727</v>
      </c>
      <c r="AU11" s="54">
        <v>25766</v>
      </c>
      <c r="AV11" s="57">
        <v>328</v>
      </c>
      <c r="AW11" s="54">
        <v>30247</v>
      </c>
      <c r="AX11" s="55">
        <f t="shared" si="4"/>
        <v>6.0822441182384877</v>
      </c>
      <c r="AY11" s="55">
        <f t="shared" si="5"/>
        <v>2.3628622763846576</v>
      </c>
      <c r="AZ11" s="54">
        <v>282</v>
      </c>
      <c r="BA11" s="54"/>
      <c r="BB11" s="54">
        <v>3441</v>
      </c>
      <c r="BC11" s="58">
        <v>176</v>
      </c>
      <c r="BD11" s="59">
        <v>1076</v>
      </c>
      <c r="BE11" s="60">
        <f t="shared" si="6"/>
        <v>0.21636838930223204</v>
      </c>
    </row>
    <row r="12" spans="1:57" s="38" customFormat="1" ht="12.75" x14ac:dyDescent="0.2">
      <c r="A12" s="3" t="s">
        <v>64</v>
      </c>
      <c r="B12" s="38" t="s">
        <v>221</v>
      </c>
      <c r="C12" s="3" t="s">
        <v>179</v>
      </c>
      <c r="D12" s="3" t="s">
        <v>4</v>
      </c>
      <c r="E12" s="39">
        <v>4833</v>
      </c>
      <c r="F12" s="40">
        <v>52</v>
      </c>
      <c r="G12" s="39">
        <v>2808</v>
      </c>
      <c r="H12" s="42">
        <v>40</v>
      </c>
      <c r="I12" s="42">
        <v>35</v>
      </c>
      <c r="J12" s="42">
        <v>75</v>
      </c>
      <c r="K12" s="42">
        <v>7</v>
      </c>
      <c r="L12" s="42">
        <v>3</v>
      </c>
      <c r="M12" s="43">
        <v>7000</v>
      </c>
      <c r="N12" s="44">
        <v>1972</v>
      </c>
      <c r="O12" s="45" t="s">
        <v>6</v>
      </c>
      <c r="P12" s="45" t="s">
        <v>6</v>
      </c>
      <c r="Q12" s="45" t="s">
        <v>13</v>
      </c>
      <c r="R12" s="45" t="s">
        <v>17</v>
      </c>
      <c r="S12" s="46">
        <v>148000</v>
      </c>
      <c r="T12" s="47">
        <f t="shared" si="0"/>
        <v>30.622801572522242</v>
      </c>
      <c r="U12" s="46">
        <v>9692</v>
      </c>
      <c r="V12" s="46">
        <v>0</v>
      </c>
      <c r="W12" s="46">
        <v>7514</v>
      </c>
      <c r="X12" s="46">
        <f t="shared" si="1"/>
        <v>17206</v>
      </c>
      <c r="Y12" s="46">
        <v>7514</v>
      </c>
      <c r="Z12" s="46">
        <v>165206</v>
      </c>
      <c r="AA12" s="49">
        <v>11776</v>
      </c>
      <c r="AB12" s="49">
        <v>107270</v>
      </c>
      <c r="AC12" s="50">
        <v>43021</v>
      </c>
      <c r="AD12" s="49">
        <v>165515</v>
      </c>
      <c r="AE12" s="52">
        <v>18880</v>
      </c>
      <c r="AF12" s="52">
        <v>1212</v>
      </c>
      <c r="AG12" s="52">
        <v>1339</v>
      </c>
      <c r="AH12" s="53">
        <v>263</v>
      </c>
      <c r="AI12" s="52">
        <v>21694</v>
      </c>
      <c r="AJ12" s="52">
        <v>14577</v>
      </c>
      <c r="AK12" s="52">
        <v>23021</v>
      </c>
      <c r="AL12" s="53" t="s">
        <v>6</v>
      </c>
      <c r="AM12" s="53">
        <v>53</v>
      </c>
      <c r="AN12" s="54">
        <v>1621</v>
      </c>
      <c r="AO12" s="55">
        <f t="shared" si="2"/>
        <v>0.33540244154769294</v>
      </c>
      <c r="AP12" s="54">
        <v>6098</v>
      </c>
      <c r="AQ12" s="55">
        <f t="shared" si="3"/>
        <v>1.2617421891164908</v>
      </c>
      <c r="AR12" s="54">
        <v>4611</v>
      </c>
      <c r="AS12" s="54">
        <v>4556</v>
      </c>
      <c r="AT12" s="54">
        <v>5386</v>
      </c>
      <c r="AU12" s="54">
        <v>9243</v>
      </c>
      <c r="AV12" s="57">
        <v>0</v>
      </c>
      <c r="AW12" s="54">
        <v>13799</v>
      </c>
      <c r="AX12" s="55">
        <f t="shared" si="4"/>
        <v>2.8551624249948273</v>
      </c>
      <c r="AY12" s="55">
        <f t="shared" si="5"/>
        <v>2.2628730731387341</v>
      </c>
      <c r="AZ12" s="54">
        <v>256</v>
      </c>
      <c r="BA12" s="54">
        <v>6000</v>
      </c>
      <c r="BB12" s="54">
        <v>4215</v>
      </c>
      <c r="BC12" s="58">
        <v>137</v>
      </c>
      <c r="BD12" s="59">
        <v>979</v>
      </c>
      <c r="BE12" s="60">
        <f t="shared" si="6"/>
        <v>0.20256569418580592</v>
      </c>
    </row>
    <row r="13" spans="1:57" s="38" customFormat="1" ht="12.75" x14ac:dyDescent="0.2">
      <c r="A13" s="3" t="s">
        <v>74</v>
      </c>
      <c r="B13" s="38" t="s">
        <v>74</v>
      </c>
      <c r="C13" s="3" t="s">
        <v>168</v>
      </c>
      <c r="D13" s="3" t="s">
        <v>8</v>
      </c>
      <c r="E13" s="39">
        <v>3181</v>
      </c>
      <c r="F13" s="40">
        <v>52</v>
      </c>
      <c r="G13" s="39">
        <v>2184</v>
      </c>
      <c r="H13" s="42">
        <v>31.5</v>
      </c>
      <c r="I13" s="42">
        <v>46.5</v>
      </c>
      <c r="J13" s="42">
        <v>78</v>
      </c>
      <c r="K13" s="42">
        <v>18</v>
      </c>
      <c r="L13" s="42">
        <v>5</v>
      </c>
      <c r="M13" s="43">
        <v>2400</v>
      </c>
      <c r="N13" s="44">
        <v>1892</v>
      </c>
      <c r="O13" s="44">
        <v>2002</v>
      </c>
      <c r="P13" s="44">
        <v>2022</v>
      </c>
      <c r="Q13" s="45" t="s">
        <v>10</v>
      </c>
      <c r="R13" s="45" t="s">
        <v>5</v>
      </c>
      <c r="S13" s="46">
        <v>104500</v>
      </c>
      <c r="T13" s="47">
        <f t="shared" si="0"/>
        <v>32.851304621188305</v>
      </c>
      <c r="U13" s="46">
        <v>300</v>
      </c>
      <c r="V13" s="46">
        <v>4759</v>
      </c>
      <c r="W13" s="46">
        <v>0</v>
      </c>
      <c r="X13" s="46">
        <f t="shared" si="1"/>
        <v>5059</v>
      </c>
      <c r="Y13" s="46">
        <v>2495</v>
      </c>
      <c r="Z13" s="46">
        <v>112054</v>
      </c>
      <c r="AA13" s="49">
        <v>11876</v>
      </c>
      <c r="AB13" s="49">
        <v>72948</v>
      </c>
      <c r="AC13" s="50">
        <v>23475</v>
      </c>
      <c r="AD13" s="49">
        <v>112276</v>
      </c>
      <c r="AE13" s="52">
        <v>23308</v>
      </c>
      <c r="AF13" s="52">
        <v>1895</v>
      </c>
      <c r="AG13" s="53">
        <v>955</v>
      </c>
      <c r="AH13" s="53">
        <v>63</v>
      </c>
      <c r="AI13" s="52">
        <v>26221</v>
      </c>
      <c r="AJ13" s="52">
        <v>13757</v>
      </c>
      <c r="AK13" s="52">
        <v>12351</v>
      </c>
      <c r="AL13" s="53">
        <v>9</v>
      </c>
      <c r="AM13" s="53">
        <v>52</v>
      </c>
      <c r="AN13" s="54">
        <v>1512</v>
      </c>
      <c r="AO13" s="55">
        <f t="shared" si="2"/>
        <v>0.4753222257151839</v>
      </c>
      <c r="AP13" s="54">
        <v>9752</v>
      </c>
      <c r="AQ13" s="55">
        <f t="shared" si="3"/>
        <v>3.0657026092423765</v>
      </c>
      <c r="AR13" s="54">
        <v>1300</v>
      </c>
      <c r="AS13" s="54">
        <v>2665</v>
      </c>
      <c r="AT13" s="54">
        <v>3228</v>
      </c>
      <c r="AU13" s="54">
        <v>27578</v>
      </c>
      <c r="AV13" s="57">
        <v>0</v>
      </c>
      <c r="AW13" s="54">
        <v>30243</v>
      </c>
      <c r="AX13" s="55">
        <f t="shared" si="4"/>
        <v>9.5073876139578744</v>
      </c>
      <c r="AY13" s="55">
        <f t="shared" si="5"/>
        <v>3.1012100082034455</v>
      </c>
      <c r="AZ13" s="54">
        <v>635</v>
      </c>
      <c r="BA13" s="54">
        <v>1825</v>
      </c>
      <c r="BB13" s="54">
        <v>5587</v>
      </c>
      <c r="BC13" s="58">
        <v>94</v>
      </c>
      <c r="BD13" s="59">
        <v>797</v>
      </c>
      <c r="BE13" s="60">
        <f t="shared" si="6"/>
        <v>0.25055014146494814</v>
      </c>
    </row>
    <row r="14" spans="1:57" s="38" customFormat="1" ht="12.75" x14ac:dyDescent="0.2">
      <c r="A14" s="3" t="s">
        <v>75</v>
      </c>
      <c r="B14" s="38" t="s">
        <v>236</v>
      </c>
      <c r="C14" s="3" t="s">
        <v>168</v>
      </c>
      <c r="D14" s="3" t="s">
        <v>4</v>
      </c>
      <c r="E14" s="39">
        <v>3438</v>
      </c>
      <c r="F14" s="40">
        <v>52</v>
      </c>
      <c r="G14" s="39">
        <v>1664</v>
      </c>
      <c r="H14" s="42">
        <v>61</v>
      </c>
      <c r="I14" s="42">
        <v>56</v>
      </c>
      <c r="J14" s="42">
        <v>117</v>
      </c>
      <c r="K14" s="42">
        <v>0</v>
      </c>
      <c r="L14" s="42">
        <v>5</v>
      </c>
      <c r="M14" s="43">
        <v>5600</v>
      </c>
      <c r="N14" s="44">
        <v>2000</v>
      </c>
      <c r="O14" s="44">
        <v>2000</v>
      </c>
      <c r="P14" s="44">
        <v>2000</v>
      </c>
      <c r="Q14" s="45" t="s">
        <v>5</v>
      </c>
      <c r="R14" s="45" t="s">
        <v>5</v>
      </c>
      <c r="S14" s="46">
        <v>198372</v>
      </c>
      <c r="T14" s="47">
        <f t="shared" si="0"/>
        <v>57.69982547993019</v>
      </c>
      <c r="U14" s="46">
        <v>5903</v>
      </c>
      <c r="V14" s="46">
        <v>0</v>
      </c>
      <c r="W14" s="46">
        <v>9600</v>
      </c>
      <c r="X14" s="46">
        <f t="shared" si="1"/>
        <v>15503</v>
      </c>
      <c r="Y14" s="46">
        <v>14850</v>
      </c>
      <c r="Z14" s="46">
        <v>219125</v>
      </c>
      <c r="AA14" s="49">
        <v>41525</v>
      </c>
      <c r="AB14" s="49">
        <v>163441</v>
      </c>
      <c r="AC14" s="50">
        <v>16460</v>
      </c>
      <c r="AD14" s="49">
        <v>224810</v>
      </c>
      <c r="AE14" s="52">
        <v>25996</v>
      </c>
      <c r="AF14" s="52">
        <v>2002</v>
      </c>
      <c r="AG14" s="53">
        <v>671</v>
      </c>
      <c r="AH14" s="53">
        <v>9</v>
      </c>
      <c r="AI14" s="52">
        <v>28678</v>
      </c>
      <c r="AJ14" s="52">
        <v>13816</v>
      </c>
      <c r="AK14" s="52">
        <v>12384</v>
      </c>
      <c r="AL14" s="53">
        <v>21</v>
      </c>
      <c r="AM14" s="53">
        <v>52</v>
      </c>
      <c r="AN14" s="54">
        <v>1855</v>
      </c>
      <c r="AO14" s="55">
        <f t="shared" si="2"/>
        <v>0.53955788248981962</v>
      </c>
      <c r="AP14" s="54">
        <v>11237</v>
      </c>
      <c r="AQ14" s="55">
        <f t="shared" si="3"/>
        <v>3.2684700407213496</v>
      </c>
      <c r="AR14" s="54">
        <v>1018</v>
      </c>
      <c r="AS14" s="54">
        <v>7679</v>
      </c>
      <c r="AT14" s="54">
        <v>8310</v>
      </c>
      <c r="AU14" s="54">
        <v>18982</v>
      </c>
      <c r="AV14" s="57">
        <v>0</v>
      </c>
      <c r="AW14" s="54">
        <v>26661</v>
      </c>
      <c r="AX14" s="55">
        <f t="shared" si="4"/>
        <v>7.7547993019197206</v>
      </c>
      <c r="AY14" s="55">
        <f t="shared" si="5"/>
        <v>2.3726083474236894</v>
      </c>
      <c r="AZ14" s="54">
        <v>832</v>
      </c>
      <c r="BA14" s="54"/>
      <c r="BB14" s="54"/>
      <c r="BC14" s="58">
        <v>117</v>
      </c>
      <c r="BD14" s="59">
        <v>776</v>
      </c>
      <c r="BE14" s="60">
        <f t="shared" si="6"/>
        <v>0.22571262361838279</v>
      </c>
    </row>
    <row r="15" spans="1:57" s="38" customFormat="1" ht="12.75" x14ac:dyDescent="0.2">
      <c r="A15" s="3" t="s">
        <v>78</v>
      </c>
      <c r="B15" s="38" t="s">
        <v>238</v>
      </c>
      <c r="C15" s="3" t="s">
        <v>179</v>
      </c>
      <c r="D15" s="3" t="s">
        <v>4</v>
      </c>
      <c r="E15" s="39">
        <v>3486</v>
      </c>
      <c r="F15" s="40">
        <v>52</v>
      </c>
      <c r="G15" s="39">
        <v>1768</v>
      </c>
      <c r="H15" s="42">
        <v>40</v>
      </c>
      <c r="I15" s="42">
        <v>20</v>
      </c>
      <c r="J15" s="42">
        <v>60</v>
      </c>
      <c r="K15" s="42">
        <v>0</v>
      </c>
      <c r="L15" s="42">
        <v>3</v>
      </c>
      <c r="M15" s="43">
        <v>1320</v>
      </c>
      <c r="N15" s="44">
        <v>1941</v>
      </c>
      <c r="O15" s="45" t="s">
        <v>6</v>
      </c>
      <c r="P15" s="45" t="s">
        <v>6</v>
      </c>
      <c r="Q15" s="45" t="s">
        <v>17</v>
      </c>
      <c r="R15" s="45" t="s">
        <v>10</v>
      </c>
      <c r="S15" s="46">
        <v>116804</v>
      </c>
      <c r="T15" s="47">
        <f t="shared" si="0"/>
        <v>33.506597819850832</v>
      </c>
      <c r="U15" s="46">
        <v>300</v>
      </c>
      <c r="V15" s="46">
        <v>7170</v>
      </c>
      <c r="W15" s="46">
        <v>52828</v>
      </c>
      <c r="X15" s="46">
        <f t="shared" si="1"/>
        <v>60298</v>
      </c>
      <c r="Y15" s="46">
        <v>57042</v>
      </c>
      <c r="Z15" s="46">
        <v>181316</v>
      </c>
      <c r="AA15" s="49">
        <v>13201</v>
      </c>
      <c r="AB15" s="49">
        <v>71784</v>
      </c>
      <c r="AC15" s="50">
        <v>61782</v>
      </c>
      <c r="AD15" s="49">
        <v>157596</v>
      </c>
      <c r="AE15" s="52">
        <v>6680</v>
      </c>
      <c r="AF15" s="53">
        <v>324</v>
      </c>
      <c r="AG15" s="53">
        <v>171</v>
      </c>
      <c r="AH15" s="53">
        <v>145</v>
      </c>
      <c r="AI15" s="52">
        <v>7320</v>
      </c>
      <c r="AJ15" s="52">
        <v>13757</v>
      </c>
      <c r="AK15" s="52">
        <v>12351</v>
      </c>
      <c r="AL15" s="53">
        <v>15</v>
      </c>
      <c r="AM15" s="53">
        <v>52</v>
      </c>
      <c r="AN15" s="57">
        <v>888</v>
      </c>
      <c r="AO15" s="55">
        <f t="shared" si="2"/>
        <v>0.25473321858864029</v>
      </c>
      <c r="AP15" s="54">
        <v>3980</v>
      </c>
      <c r="AQ15" s="55">
        <f t="shared" si="3"/>
        <v>1.1417096959265634</v>
      </c>
      <c r="AR15" s="54">
        <v>643</v>
      </c>
      <c r="AS15" s="54">
        <v>689</v>
      </c>
      <c r="AT15" s="54">
        <v>1226</v>
      </c>
      <c r="AU15" s="54">
        <v>3878</v>
      </c>
      <c r="AV15" s="57">
        <v>118</v>
      </c>
      <c r="AW15" s="54">
        <v>4567</v>
      </c>
      <c r="AX15" s="55">
        <f t="shared" si="4"/>
        <v>1.3100975329890991</v>
      </c>
      <c r="AY15" s="55">
        <f t="shared" si="5"/>
        <v>1.1474874371859296</v>
      </c>
      <c r="AZ15" s="54">
        <v>480</v>
      </c>
      <c r="BA15" s="54">
        <v>1500</v>
      </c>
      <c r="BB15" s="54">
        <v>5877</v>
      </c>
      <c r="BC15" s="58">
        <v>238</v>
      </c>
      <c r="BD15" s="59">
        <v>2248</v>
      </c>
      <c r="BE15" s="60">
        <f t="shared" si="6"/>
        <v>0.64486517498565687</v>
      </c>
    </row>
    <row r="16" spans="1:57" s="38" customFormat="1" ht="12.75" x14ac:dyDescent="0.2">
      <c r="A16" s="3" t="s">
        <v>82</v>
      </c>
      <c r="B16" s="38" t="s">
        <v>242</v>
      </c>
      <c r="C16" s="3" t="s">
        <v>187</v>
      </c>
      <c r="D16" s="3" t="s">
        <v>8</v>
      </c>
      <c r="E16" s="39">
        <v>4199</v>
      </c>
      <c r="F16" s="40">
        <v>4</v>
      </c>
      <c r="G16" s="40">
        <v>148</v>
      </c>
      <c r="H16" s="42">
        <v>111</v>
      </c>
      <c r="I16" s="42">
        <v>3</v>
      </c>
      <c r="J16" s="42">
        <v>114</v>
      </c>
      <c r="K16" s="42">
        <v>7</v>
      </c>
      <c r="L16" s="42">
        <v>5</v>
      </c>
      <c r="M16" s="43">
        <v>5512</v>
      </c>
      <c r="N16" s="44">
        <v>1921</v>
      </c>
      <c r="O16" s="44">
        <v>2022</v>
      </c>
      <c r="P16" s="44">
        <v>2000</v>
      </c>
      <c r="Q16" s="45" t="s">
        <v>10</v>
      </c>
      <c r="R16" s="45" t="s">
        <v>10</v>
      </c>
      <c r="S16" s="46">
        <v>97700</v>
      </c>
      <c r="T16" s="47">
        <f t="shared" si="0"/>
        <v>23.267444629673733</v>
      </c>
      <c r="U16" s="46">
        <v>5420</v>
      </c>
      <c r="V16" s="46">
        <v>170384</v>
      </c>
      <c r="W16" s="46">
        <v>13000</v>
      </c>
      <c r="X16" s="46">
        <f t="shared" si="1"/>
        <v>188804</v>
      </c>
      <c r="Y16" s="46">
        <v>201756</v>
      </c>
      <c r="Z16" s="46">
        <v>475260</v>
      </c>
      <c r="AA16" s="49">
        <v>16151</v>
      </c>
      <c r="AB16" s="49">
        <v>144595</v>
      </c>
      <c r="AC16" s="50">
        <v>66007</v>
      </c>
      <c r="AD16" s="49">
        <v>237005</v>
      </c>
      <c r="AE16" s="52">
        <v>18840</v>
      </c>
      <c r="AF16" s="52">
        <v>1640</v>
      </c>
      <c r="AG16" s="53">
        <v>636</v>
      </c>
      <c r="AH16" s="53">
        <v>111</v>
      </c>
      <c r="AI16" s="52">
        <v>21227</v>
      </c>
      <c r="AJ16" s="52">
        <v>17702</v>
      </c>
      <c r="AK16" s="52">
        <v>15352</v>
      </c>
      <c r="AL16" s="53">
        <v>21</v>
      </c>
      <c r="AM16" s="53">
        <v>53</v>
      </c>
      <c r="AN16" s="54">
        <v>3695</v>
      </c>
      <c r="AO16" s="55">
        <f t="shared" si="2"/>
        <v>0.87997142176708743</v>
      </c>
      <c r="AP16" s="54">
        <v>8528</v>
      </c>
      <c r="AQ16" s="55">
        <f t="shared" si="3"/>
        <v>2.0309597523219813</v>
      </c>
      <c r="AR16" s="54">
        <v>2507</v>
      </c>
      <c r="AS16" s="54">
        <v>4869</v>
      </c>
      <c r="AT16" s="54">
        <v>5664</v>
      </c>
      <c r="AU16" s="54">
        <v>12704</v>
      </c>
      <c r="AV16" s="57">
        <v>0</v>
      </c>
      <c r="AW16" s="54">
        <v>17573</v>
      </c>
      <c r="AX16" s="55">
        <f t="shared" si="4"/>
        <v>4.1850440581090735</v>
      </c>
      <c r="AY16" s="55">
        <f t="shared" si="5"/>
        <v>2.0606238273921202</v>
      </c>
      <c r="AZ16" s="54">
        <v>832</v>
      </c>
      <c r="BA16" s="54">
        <v>4824</v>
      </c>
      <c r="BB16" s="54">
        <v>964</v>
      </c>
      <c r="BC16" s="58">
        <v>157</v>
      </c>
      <c r="BD16" s="59">
        <v>2150</v>
      </c>
      <c r="BE16" s="60">
        <f t="shared" si="6"/>
        <v>0.51202667301738514</v>
      </c>
    </row>
    <row r="17" spans="1:57" s="38" customFormat="1" ht="12.75" x14ac:dyDescent="0.2">
      <c r="A17" s="3" t="s">
        <v>85</v>
      </c>
      <c r="B17" s="38" t="s">
        <v>245</v>
      </c>
      <c r="C17" s="3" t="s">
        <v>201</v>
      </c>
      <c r="D17" s="3" t="s">
        <v>4</v>
      </c>
      <c r="E17" s="39">
        <v>2541</v>
      </c>
      <c r="F17" s="40">
        <v>52</v>
      </c>
      <c r="G17" s="39">
        <v>1612</v>
      </c>
      <c r="H17" s="42">
        <v>35</v>
      </c>
      <c r="I17" s="42">
        <v>0</v>
      </c>
      <c r="J17" s="42">
        <v>35</v>
      </c>
      <c r="K17" s="42">
        <v>3</v>
      </c>
      <c r="L17" s="42">
        <v>2</v>
      </c>
      <c r="M17" s="43">
        <v>2080</v>
      </c>
      <c r="N17" s="44">
        <v>1825</v>
      </c>
      <c r="O17" s="45" t="s">
        <v>6</v>
      </c>
      <c r="P17" s="44">
        <v>2019</v>
      </c>
      <c r="Q17" s="45" t="s">
        <v>17</v>
      </c>
      <c r="R17" s="45" t="s">
        <v>17</v>
      </c>
      <c r="S17" s="46">
        <v>76698</v>
      </c>
      <c r="T17" s="47">
        <f t="shared" si="0"/>
        <v>30.18417945690673</v>
      </c>
      <c r="U17" s="46">
        <v>300</v>
      </c>
      <c r="V17" s="46">
        <v>4252</v>
      </c>
      <c r="W17" s="46">
        <v>0</v>
      </c>
      <c r="X17" s="46">
        <f t="shared" si="1"/>
        <v>4552</v>
      </c>
      <c r="Y17" s="46">
        <v>10453</v>
      </c>
      <c r="Z17" s="46">
        <v>91703</v>
      </c>
      <c r="AA17" s="49">
        <v>12389</v>
      </c>
      <c r="AB17" s="49">
        <v>52398</v>
      </c>
      <c r="AC17" s="50">
        <v>21386</v>
      </c>
      <c r="AD17" s="49">
        <v>89938</v>
      </c>
      <c r="AE17" s="52">
        <v>7096</v>
      </c>
      <c r="AF17" s="53">
        <v>891</v>
      </c>
      <c r="AG17" s="53">
        <v>143</v>
      </c>
      <c r="AH17" s="53">
        <v>50</v>
      </c>
      <c r="AI17" s="52">
        <v>8180</v>
      </c>
      <c r="AJ17" s="52">
        <v>13757</v>
      </c>
      <c r="AK17" s="52">
        <v>12351</v>
      </c>
      <c r="AL17" s="53">
        <v>0</v>
      </c>
      <c r="AM17" s="53">
        <v>52</v>
      </c>
      <c r="AN17" s="54">
        <v>1170</v>
      </c>
      <c r="AO17" s="55">
        <f t="shared" si="2"/>
        <v>0.46044864226682408</v>
      </c>
      <c r="AP17" s="54">
        <v>3640</v>
      </c>
      <c r="AQ17" s="55">
        <f t="shared" si="3"/>
        <v>1.4325068870523416</v>
      </c>
      <c r="AR17" s="54">
        <v>730</v>
      </c>
      <c r="AS17" s="54">
        <v>1486</v>
      </c>
      <c r="AT17" s="54">
        <v>1878</v>
      </c>
      <c r="AU17" s="54">
        <v>8827</v>
      </c>
      <c r="AV17" s="57">
        <v>126</v>
      </c>
      <c r="AW17" s="54">
        <v>10313</v>
      </c>
      <c r="AX17" s="55">
        <f t="shared" si="4"/>
        <v>4.0586383313656045</v>
      </c>
      <c r="AY17" s="55">
        <f t="shared" si="5"/>
        <v>2.8332417582417584</v>
      </c>
      <c r="AZ17" s="54">
        <v>52</v>
      </c>
      <c r="BA17" s="54">
        <v>2300</v>
      </c>
      <c r="BB17" s="54">
        <v>4024</v>
      </c>
      <c r="BC17" s="58">
        <v>56</v>
      </c>
      <c r="BD17" s="59">
        <v>2050</v>
      </c>
      <c r="BE17" s="60">
        <f t="shared" si="6"/>
        <v>0.80676898858717039</v>
      </c>
    </row>
    <row r="18" spans="1:57" s="38" customFormat="1" ht="12.75" x14ac:dyDescent="0.2">
      <c r="A18" s="3" t="s">
        <v>86</v>
      </c>
      <c r="B18" s="38" t="s">
        <v>246</v>
      </c>
      <c r="C18" s="3" t="s">
        <v>184</v>
      </c>
      <c r="D18" s="3" t="s">
        <v>4</v>
      </c>
      <c r="E18" s="39">
        <v>2938</v>
      </c>
      <c r="F18" s="40">
        <v>52</v>
      </c>
      <c r="G18" s="39">
        <v>1820</v>
      </c>
      <c r="H18" s="42">
        <v>84</v>
      </c>
      <c r="I18" s="42">
        <v>12</v>
      </c>
      <c r="J18" s="42">
        <v>96</v>
      </c>
      <c r="K18" s="42">
        <v>3</v>
      </c>
      <c r="L18" s="42">
        <v>3</v>
      </c>
      <c r="M18" s="44">
        <v>987</v>
      </c>
      <c r="N18" s="44">
        <v>1896</v>
      </c>
      <c r="O18" s="45" t="s">
        <v>6</v>
      </c>
      <c r="P18" s="45" t="s">
        <v>6</v>
      </c>
      <c r="Q18" s="45" t="s">
        <v>17</v>
      </c>
      <c r="R18" s="45" t="s">
        <v>17</v>
      </c>
      <c r="S18" s="46">
        <v>125171</v>
      </c>
      <c r="T18" s="47">
        <f t="shared" si="0"/>
        <v>42.604152484683461</v>
      </c>
      <c r="U18" s="46">
        <v>300</v>
      </c>
      <c r="V18" s="46">
        <v>11032</v>
      </c>
      <c r="W18" s="46">
        <v>3000</v>
      </c>
      <c r="X18" s="46">
        <f t="shared" si="1"/>
        <v>14332</v>
      </c>
      <c r="Y18" s="46">
        <v>5050</v>
      </c>
      <c r="Z18" s="46">
        <v>141553</v>
      </c>
      <c r="AA18" s="49">
        <v>8640</v>
      </c>
      <c r="AB18" s="49">
        <v>96686</v>
      </c>
      <c r="AC18" s="50">
        <v>32375</v>
      </c>
      <c r="AD18" s="49">
        <v>137701</v>
      </c>
      <c r="AE18" s="52">
        <v>10131</v>
      </c>
      <c r="AF18" s="52">
        <v>2385</v>
      </c>
      <c r="AG18" s="53">
        <v>575</v>
      </c>
      <c r="AH18" s="53">
        <v>11</v>
      </c>
      <c r="AI18" s="52">
        <v>13102</v>
      </c>
      <c r="AJ18" s="52">
        <v>13757</v>
      </c>
      <c r="AK18" s="52">
        <v>12351</v>
      </c>
      <c r="AL18" s="53">
        <v>40</v>
      </c>
      <c r="AM18" s="53">
        <v>52</v>
      </c>
      <c r="AN18" s="54">
        <v>1738</v>
      </c>
      <c r="AO18" s="55">
        <f t="shared" si="2"/>
        <v>0.59155888359428177</v>
      </c>
      <c r="AP18" s="54">
        <v>7349</v>
      </c>
      <c r="AQ18" s="55">
        <f t="shared" si="3"/>
        <v>2.5013614703880189</v>
      </c>
      <c r="AR18" s="54">
        <v>1291</v>
      </c>
      <c r="AS18" s="54">
        <v>2224</v>
      </c>
      <c r="AT18" s="54">
        <v>2723</v>
      </c>
      <c r="AU18" s="54">
        <v>10073</v>
      </c>
      <c r="AV18" s="57">
        <v>16</v>
      </c>
      <c r="AW18" s="54">
        <v>12297</v>
      </c>
      <c r="AX18" s="55">
        <f t="shared" si="4"/>
        <v>4.1855003403675974</v>
      </c>
      <c r="AY18" s="55">
        <f t="shared" si="5"/>
        <v>1.6732888828412029</v>
      </c>
      <c r="AZ18" s="54">
        <v>975</v>
      </c>
      <c r="BA18" s="54">
        <v>386</v>
      </c>
      <c r="BB18" s="54">
        <v>2296</v>
      </c>
      <c r="BC18" s="58">
        <v>20</v>
      </c>
      <c r="BD18" s="59">
        <v>301</v>
      </c>
      <c r="BE18" s="60">
        <f t="shared" si="6"/>
        <v>0.1024506466984343</v>
      </c>
    </row>
    <row r="19" spans="1:57" s="38" customFormat="1" ht="12.75" x14ac:dyDescent="0.2">
      <c r="A19" s="3" t="s">
        <v>88</v>
      </c>
      <c r="B19" s="38" t="s">
        <v>247</v>
      </c>
      <c r="C19" s="3" t="s">
        <v>226</v>
      </c>
      <c r="D19" s="3" t="s">
        <v>4</v>
      </c>
      <c r="E19" s="39">
        <v>3552</v>
      </c>
      <c r="F19" s="40">
        <v>52</v>
      </c>
      <c r="G19" s="39">
        <v>1664</v>
      </c>
      <c r="H19" s="42">
        <v>53.5</v>
      </c>
      <c r="I19" s="42">
        <v>0</v>
      </c>
      <c r="J19" s="42">
        <v>53.5</v>
      </c>
      <c r="K19" s="42">
        <v>8</v>
      </c>
      <c r="L19" s="42">
        <v>3</v>
      </c>
      <c r="M19" s="43">
        <v>2400</v>
      </c>
      <c r="N19" s="44">
        <v>1908</v>
      </c>
      <c r="O19" s="44">
        <v>1938</v>
      </c>
      <c r="P19" s="44">
        <v>2008</v>
      </c>
      <c r="Q19" s="45" t="s">
        <v>10</v>
      </c>
      <c r="R19" s="45" t="s">
        <v>10</v>
      </c>
      <c r="S19" s="46">
        <v>96481</v>
      </c>
      <c r="T19" s="47">
        <f t="shared" si="0"/>
        <v>27.162443693693692</v>
      </c>
      <c r="U19" s="46">
        <v>200</v>
      </c>
      <c r="V19" s="46">
        <v>5893</v>
      </c>
      <c r="W19" s="46">
        <v>3541</v>
      </c>
      <c r="X19" s="46">
        <f t="shared" si="1"/>
        <v>9634</v>
      </c>
      <c r="Y19" s="46">
        <v>14977</v>
      </c>
      <c r="Z19" s="46">
        <v>117551</v>
      </c>
      <c r="AA19" s="49">
        <v>7761</v>
      </c>
      <c r="AB19" s="49">
        <v>86646</v>
      </c>
      <c r="AC19" s="50">
        <v>19914</v>
      </c>
      <c r="AD19" s="49">
        <v>117351</v>
      </c>
      <c r="AE19" s="52">
        <v>14172</v>
      </c>
      <c r="AF19" s="53">
        <v>659</v>
      </c>
      <c r="AG19" s="53">
        <v>761</v>
      </c>
      <c r="AH19" s="53">
        <v>30</v>
      </c>
      <c r="AI19" s="52">
        <v>15622</v>
      </c>
      <c r="AJ19" s="52">
        <v>13757</v>
      </c>
      <c r="AK19" s="52">
        <v>12351</v>
      </c>
      <c r="AL19" s="53">
        <v>11</v>
      </c>
      <c r="AM19" s="53">
        <v>52</v>
      </c>
      <c r="AN19" s="54">
        <v>1118</v>
      </c>
      <c r="AO19" s="55">
        <f t="shared" si="2"/>
        <v>0.31475225225225223</v>
      </c>
      <c r="AP19" s="54">
        <v>6500</v>
      </c>
      <c r="AQ19" s="55">
        <f t="shared" si="3"/>
        <v>1.829954954954955</v>
      </c>
      <c r="AR19" s="54">
        <v>400</v>
      </c>
      <c r="AS19" s="54">
        <v>1094</v>
      </c>
      <c r="AT19" s="54">
        <v>1723</v>
      </c>
      <c r="AU19" s="54">
        <v>17335</v>
      </c>
      <c r="AV19" s="57">
        <v>52</v>
      </c>
      <c r="AW19" s="54">
        <v>18429</v>
      </c>
      <c r="AX19" s="55">
        <f t="shared" si="4"/>
        <v>5.1883445945945947</v>
      </c>
      <c r="AY19" s="55">
        <f t="shared" si="5"/>
        <v>2.8352307692307694</v>
      </c>
      <c r="AZ19" s="54">
        <v>780</v>
      </c>
      <c r="BA19" s="54">
        <v>780</v>
      </c>
      <c r="BB19" s="54">
        <v>1867</v>
      </c>
      <c r="BC19" s="58">
        <v>106</v>
      </c>
      <c r="BD19" s="59">
        <v>1129</v>
      </c>
      <c r="BE19" s="60">
        <f t="shared" si="6"/>
        <v>0.31784909909909909</v>
      </c>
    </row>
    <row r="20" spans="1:57" s="38" customFormat="1" ht="12.75" x14ac:dyDescent="0.2">
      <c r="A20" s="3" t="s">
        <v>89</v>
      </c>
      <c r="B20" s="38" t="s">
        <v>171</v>
      </c>
      <c r="C20" s="3" t="s">
        <v>171</v>
      </c>
      <c r="D20" s="3" t="s">
        <v>4</v>
      </c>
      <c r="E20" s="39">
        <v>3002</v>
      </c>
      <c r="F20" s="40">
        <v>26</v>
      </c>
      <c r="G20" s="40">
        <v>520</v>
      </c>
      <c r="H20" s="42">
        <v>32</v>
      </c>
      <c r="I20" s="42">
        <v>10</v>
      </c>
      <c r="J20" s="42">
        <v>42</v>
      </c>
      <c r="K20" s="42">
        <v>0</v>
      </c>
      <c r="L20" s="42">
        <v>3</v>
      </c>
      <c r="M20" s="43">
        <v>11500</v>
      </c>
      <c r="N20" s="44">
        <v>1950</v>
      </c>
      <c r="O20" s="44">
        <v>1989</v>
      </c>
      <c r="P20" s="44">
        <v>1989</v>
      </c>
      <c r="Q20" s="45" t="s">
        <v>13</v>
      </c>
      <c r="R20" s="45" t="s">
        <v>5</v>
      </c>
      <c r="S20" s="46">
        <v>43500</v>
      </c>
      <c r="T20" s="47">
        <f t="shared" si="0"/>
        <v>14.490339773484344</v>
      </c>
      <c r="U20" s="46">
        <v>5073</v>
      </c>
      <c r="V20" s="46">
        <v>0</v>
      </c>
      <c r="W20" s="46">
        <v>0</v>
      </c>
      <c r="X20" s="46">
        <f t="shared" si="1"/>
        <v>5073</v>
      </c>
      <c r="Y20" s="46">
        <v>3948</v>
      </c>
      <c r="Z20" s="46">
        <v>52521</v>
      </c>
      <c r="AA20" s="49">
        <v>3083</v>
      </c>
      <c r="AB20" s="49">
        <v>19029</v>
      </c>
      <c r="AC20" s="50">
        <v>14646</v>
      </c>
      <c r="AD20" s="49">
        <v>37517</v>
      </c>
      <c r="AE20" s="52">
        <v>14036</v>
      </c>
      <c r="AF20" s="53">
        <v>189</v>
      </c>
      <c r="AG20" s="53">
        <v>143</v>
      </c>
      <c r="AH20" s="53">
        <v>0</v>
      </c>
      <c r="AI20" s="52">
        <v>14368</v>
      </c>
      <c r="AJ20" s="52">
        <v>0</v>
      </c>
      <c r="AK20" s="52">
        <v>0</v>
      </c>
      <c r="AL20" s="53">
        <v>2</v>
      </c>
      <c r="AM20" s="53">
        <v>52</v>
      </c>
      <c r="AN20" s="54">
        <v>1083</v>
      </c>
      <c r="AO20" s="55">
        <f t="shared" si="2"/>
        <v>0.36075949367088606</v>
      </c>
      <c r="AP20" s="54">
        <v>1007</v>
      </c>
      <c r="AQ20" s="55">
        <f t="shared" si="3"/>
        <v>0.33544303797468356</v>
      </c>
      <c r="AR20" s="54">
        <v>218</v>
      </c>
      <c r="AS20" s="54">
        <v>0</v>
      </c>
      <c r="AT20" s="54">
        <v>352</v>
      </c>
      <c r="AU20" s="54">
        <v>3894</v>
      </c>
      <c r="AV20" s="57">
        <v>0</v>
      </c>
      <c r="AW20" s="54">
        <v>3894</v>
      </c>
      <c r="AX20" s="55">
        <f t="shared" si="4"/>
        <v>1.2971352431712191</v>
      </c>
      <c r="AY20" s="55">
        <f t="shared" si="5"/>
        <v>3.8669314796425023</v>
      </c>
      <c r="AZ20" s="54">
        <v>104</v>
      </c>
      <c r="BA20" s="54">
        <v>227</v>
      </c>
      <c r="BB20" s="54">
        <v>754</v>
      </c>
      <c r="BC20" s="58">
        <v>4</v>
      </c>
      <c r="BD20" s="59">
        <v>28</v>
      </c>
      <c r="BE20" s="60">
        <f t="shared" si="6"/>
        <v>9.3271152564956689E-3</v>
      </c>
    </row>
    <row r="21" spans="1:57" s="64" customFormat="1" ht="12.75" x14ac:dyDescent="0.2">
      <c r="A21" s="3" t="s">
        <v>90</v>
      </c>
      <c r="B21" s="38" t="s">
        <v>248</v>
      </c>
      <c r="C21" s="3" t="s">
        <v>176</v>
      </c>
      <c r="D21" s="3" t="s">
        <v>4</v>
      </c>
      <c r="E21" s="39">
        <v>2797</v>
      </c>
      <c r="F21" s="40">
        <v>52</v>
      </c>
      <c r="G21" s="39">
        <v>1664</v>
      </c>
      <c r="H21" s="42">
        <v>2</v>
      </c>
      <c r="I21" s="42">
        <v>1</v>
      </c>
      <c r="J21" s="42">
        <v>3</v>
      </c>
      <c r="K21" s="42">
        <v>32</v>
      </c>
      <c r="L21" s="42">
        <v>3</v>
      </c>
      <c r="M21" s="43">
        <v>3082</v>
      </c>
      <c r="N21" s="44">
        <v>1913</v>
      </c>
      <c r="O21" s="44">
        <v>2018</v>
      </c>
      <c r="P21" s="44">
        <v>2018</v>
      </c>
      <c r="Q21" s="45" t="s">
        <v>13</v>
      </c>
      <c r="R21" s="45" t="s">
        <v>13</v>
      </c>
      <c r="S21" s="46">
        <v>90570</v>
      </c>
      <c r="T21" s="47">
        <f t="shared" si="0"/>
        <v>32.381122631390774</v>
      </c>
      <c r="U21" s="46">
        <v>837</v>
      </c>
      <c r="V21" s="46">
        <v>4092</v>
      </c>
      <c r="W21" s="119">
        <v>0</v>
      </c>
      <c r="X21" s="46">
        <f t="shared" si="1"/>
        <v>4929</v>
      </c>
      <c r="Y21" s="46">
        <v>16200</v>
      </c>
      <c r="Z21" s="46">
        <v>111699</v>
      </c>
      <c r="AA21" s="49">
        <v>11474</v>
      </c>
      <c r="AB21" s="49">
        <v>57350</v>
      </c>
      <c r="AC21" s="50">
        <v>47291</v>
      </c>
      <c r="AD21" s="49">
        <v>118697</v>
      </c>
      <c r="AE21" s="52">
        <v>10034</v>
      </c>
      <c r="AF21" s="53">
        <v>0</v>
      </c>
      <c r="AG21" s="53">
        <v>361</v>
      </c>
      <c r="AH21" s="53">
        <v>15</v>
      </c>
      <c r="AI21" s="52">
        <v>10410</v>
      </c>
      <c r="AJ21" s="52">
        <v>38951</v>
      </c>
      <c r="AK21" s="52">
        <v>7465</v>
      </c>
      <c r="AL21" s="53">
        <v>23</v>
      </c>
      <c r="AM21" s="53">
        <v>54</v>
      </c>
      <c r="AN21" s="54">
        <v>1256</v>
      </c>
      <c r="AO21" s="55">
        <f t="shared" si="2"/>
        <v>0.44905255631033247</v>
      </c>
      <c r="AP21" s="54">
        <v>7221</v>
      </c>
      <c r="AQ21" s="55">
        <f t="shared" si="3"/>
        <v>2.5816946728637826</v>
      </c>
      <c r="AR21" s="54">
        <v>380</v>
      </c>
      <c r="AS21" s="54">
        <v>4136</v>
      </c>
      <c r="AT21" s="54">
        <v>4584</v>
      </c>
      <c r="AU21" s="54">
        <v>10541</v>
      </c>
      <c r="AV21" s="57">
        <v>10</v>
      </c>
      <c r="AW21" s="54">
        <v>14677</v>
      </c>
      <c r="AX21" s="55">
        <f t="shared" si="4"/>
        <v>5.2474079370754376</v>
      </c>
      <c r="AY21" s="55">
        <f t="shared" si="5"/>
        <v>2.0325439689793656</v>
      </c>
      <c r="AZ21" s="54">
        <v>416</v>
      </c>
      <c r="BA21" s="54">
        <v>60</v>
      </c>
      <c r="BB21" s="54">
        <v>2979</v>
      </c>
      <c r="BC21" s="58">
        <v>43</v>
      </c>
      <c r="BD21" s="59">
        <v>702</v>
      </c>
      <c r="BE21" s="60">
        <f t="shared" si="6"/>
        <v>0.25098319628173044</v>
      </c>
    </row>
    <row r="22" spans="1:57" s="38" customFormat="1" ht="12.75" x14ac:dyDescent="0.2">
      <c r="A22" s="3" t="s">
        <v>93</v>
      </c>
      <c r="B22" s="38" t="s">
        <v>251</v>
      </c>
      <c r="C22" s="3" t="s">
        <v>226</v>
      </c>
      <c r="D22" s="3" t="s">
        <v>4</v>
      </c>
      <c r="E22" s="39">
        <v>3009</v>
      </c>
      <c r="F22" s="40">
        <v>52</v>
      </c>
      <c r="G22" s="39">
        <v>1612</v>
      </c>
      <c r="H22" s="42">
        <v>36</v>
      </c>
      <c r="I22" s="42">
        <v>19</v>
      </c>
      <c r="J22" s="42">
        <v>55</v>
      </c>
      <c r="K22" s="42">
        <v>1</v>
      </c>
      <c r="L22" s="42">
        <v>3</v>
      </c>
      <c r="M22" s="43">
        <v>6060</v>
      </c>
      <c r="N22" s="44">
        <v>1916</v>
      </c>
      <c r="O22" s="44">
        <v>2005</v>
      </c>
      <c r="P22" s="44">
        <v>2018</v>
      </c>
      <c r="Q22" s="45" t="s">
        <v>5</v>
      </c>
      <c r="R22" s="45" t="s">
        <v>5</v>
      </c>
      <c r="S22" s="46">
        <v>130200</v>
      </c>
      <c r="T22" s="47">
        <f t="shared" si="0"/>
        <v>43.270189431704885</v>
      </c>
      <c r="U22" s="46">
        <v>200</v>
      </c>
      <c r="V22" s="46">
        <v>6507</v>
      </c>
      <c r="W22" s="46">
        <v>3500</v>
      </c>
      <c r="X22" s="46">
        <f t="shared" si="1"/>
        <v>10207</v>
      </c>
      <c r="Y22" s="46">
        <v>12000</v>
      </c>
      <c r="Z22" s="46">
        <v>148907</v>
      </c>
      <c r="AA22" s="49">
        <v>15000</v>
      </c>
      <c r="AB22" s="49">
        <v>77400</v>
      </c>
      <c r="AC22" s="50">
        <v>35700</v>
      </c>
      <c r="AD22" s="49">
        <v>130200</v>
      </c>
      <c r="AE22" s="52">
        <v>15848</v>
      </c>
      <c r="AF22" s="52">
        <v>1280</v>
      </c>
      <c r="AG22" s="53">
        <v>844</v>
      </c>
      <c r="AH22" s="53">
        <v>19</v>
      </c>
      <c r="AI22" s="52">
        <v>17991</v>
      </c>
      <c r="AJ22" s="52">
        <v>13761</v>
      </c>
      <c r="AK22" s="52">
        <v>12352</v>
      </c>
      <c r="AL22" s="53">
        <v>9</v>
      </c>
      <c r="AM22" s="53">
        <v>52</v>
      </c>
      <c r="AN22" s="54">
        <v>1806</v>
      </c>
      <c r="AO22" s="55">
        <f t="shared" si="2"/>
        <v>0.60019940179461617</v>
      </c>
      <c r="AP22" s="54">
        <v>6410</v>
      </c>
      <c r="AQ22" s="55">
        <f t="shared" si="3"/>
        <v>2.1302758391492191</v>
      </c>
      <c r="AR22" s="54">
        <v>12000</v>
      </c>
      <c r="AS22" s="54">
        <v>2553</v>
      </c>
      <c r="AT22" s="54">
        <v>3223</v>
      </c>
      <c r="AU22" s="54">
        <v>14140</v>
      </c>
      <c r="AV22" s="57">
        <v>86</v>
      </c>
      <c r="AW22" s="54">
        <v>16693</v>
      </c>
      <c r="AX22" s="55">
        <f t="shared" si="4"/>
        <v>5.5476902625456965</v>
      </c>
      <c r="AY22" s="55">
        <f t="shared" si="5"/>
        <v>2.6042121684867396</v>
      </c>
      <c r="AZ22" s="54">
        <v>242</v>
      </c>
      <c r="BA22" s="54">
        <v>3000</v>
      </c>
      <c r="BB22" s="54">
        <v>4973</v>
      </c>
      <c r="BC22" s="58">
        <v>105</v>
      </c>
      <c r="BD22" s="59">
        <v>910</v>
      </c>
      <c r="BE22" s="60">
        <f t="shared" si="6"/>
        <v>0.30242605516782983</v>
      </c>
    </row>
    <row r="23" spans="1:57" s="38" customFormat="1" ht="12.75" x14ac:dyDescent="0.2">
      <c r="A23" s="3" t="s">
        <v>95</v>
      </c>
      <c r="B23" s="38" t="s">
        <v>253</v>
      </c>
      <c r="C23" s="3" t="s">
        <v>191</v>
      </c>
      <c r="D23" s="3" t="s">
        <v>4</v>
      </c>
      <c r="E23" s="39">
        <v>3789</v>
      </c>
      <c r="F23" s="40">
        <v>52</v>
      </c>
      <c r="G23" s="39">
        <v>1872</v>
      </c>
      <c r="H23" s="42">
        <v>60</v>
      </c>
      <c r="I23" s="42">
        <v>42</v>
      </c>
      <c r="J23" s="42">
        <v>102</v>
      </c>
      <c r="K23" s="42">
        <v>20</v>
      </c>
      <c r="L23" s="42">
        <v>5</v>
      </c>
      <c r="M23" s="43">
        <v>2000</v>
      </c>
      <c r="N23" s="44">
        <v>1911</v>
      </c>
      <c r="O23" s="44">
        <v>1999</v>
      </c>
      <c r="P23" s="44">
        <v>2001</v>
      </c>
      <c r="Q23" s="45" t="s">
        <v>9</v>
      </c>
      <c r="R23" s="45" t="s">
        <v>10</v>
      </c>
      <c r="S23" s="46">
        <v>145056</v>
      </c>
      <c r="T23" s="47">
        <f t="shared" si="0"/>
        <v>38.283452098178941</v>
      </c>
      <c r="U23" s="46">
        <v>300</v>
      </c>
      <c r="V23" s="46">
        <v>6209</v>
      </c>
      <c r="W23" s="46">
        <v>24133</v>
      </c>
      <c r="X23" s="46">
        <f t="shared" si="1"/>
        <v>30642</v>
      </c>
      <c r="Y23" s="46">
        <v>40863</v>
      </c>
      <c r="Z23" s="46">
        <v>192428</v>
      </c>
      <c r="AA23" s="49">
        <v>13537</v>
      </c>
      <c r="AB23" s="49">
        <v>116048</v>
      </c>
      <c r="AC23" s="50">
        <v>41932</v>
      </c>
      <c r="AD23" s="49">
        <v>182854</v>
      </c>
      <c r="AE23" s="52">
        <v>15918</v>
      </c>
      <c r="AF23" s="52">
        <v>2376</v>
      </c>
      <c r="AG23" s="53">
        <v>417</v>
      </c>
      <c r="AH23" s="53">
        <v>18</v>
      </c>
      <c r="AI23" s="52">
        <v>18729</v>
      </c>
      <c r="AJ23" s="52">
        <v>13757</v>
      </c>
      <c r="AK23" s="52">
        <v>12351</v>
      </c>
      <c r="AL23" s="53">
        <v>12</v>
      </c>
      <c r="AM23" s="53">
        <v>53</v>
      </c>
      <c r="AN23" s="54">
        <v>1950</v>
      </c>
      <c r="AO23" s="55">
        <f t="shared" si="2"/>
        <v>0.51464766429136977</v>
      </c>
      <c r="AP23" s="54">
        <v>17757</v>
      </c>
      <c r="AQ23" s="55">
        <f t="shared" si="3"/>
        <v>4.68646080760095</v>
      </c>
      <c r="AR23" s="54">
        <v>90</v>
      </c>
      <c r="AS23" s="54">
        <v>9194</v>
      </c>
      <c r="AT23" s="54">
        <v>9992</v>
      </c>
      <c r="AU23" s="54">
        <v>36584</v>
      </c>
      <c r="AV23" s="57">
        <v>532</v>
      </c>
      <c r="AW23" s="54">
        <v>45778</v>
      </c>
      <c r="AX23" s="55">
        <f t="shared" si="4"/>
        <v>12.081815782528372</v>
      </c>
      <c r="AY23" s="55">
        <f t="shared" si="5"/>
        <v>2.5780255673818777</v>
      </c>
      <c r="AZ23" s="54">
        <v>524</v>
      </c>
      <c r="BA23" s="54">
        <v>6000</v>
      </c>
      <c r="BB23" s="54">
        <v>32770</v>
      </c>
      <c r="BC23" s="58">
        <v>995</v>
      </c>
      <c r="BD23" s="59">
        <v>3140</v>
      </c>
      <c r="BE23" s="60">
        <f t="shared" si="6"/>
        <v>0.82871470044866724</v>
      </c>
    </row>
    <row r="24" spans="1:57" s="38" customFormat="1" ht="12.75" x14ac:dyDescent="0.2">
      <c r="A24" s="3" t="s">
        <v>98</v>
      </c>
      <c r="B24" s="38" t="s">
        <v>255</v>
      </c>
      <c r="C24" s="3" t="s">
        <v>181</v>
      </c>
      <c r="D24" s="3" t="s">
        <v>8</v>
      </c>
      <c r="E24" s="39">
        <v>2875</v>
      </c>
      <c r="F24" s="40">
        <v>35</v>
      </c>
      <c r="G24" s="40">
        <v>828</v>
      </c>
      <c r="H24" s="42">
        <v>82</v>
      </c>
      <c r="I24" s="42">
        <v>13</v>
      </c>
      <c r="J24" s="42">
        <v>95</v>
      </c>
      <c r="K24" s="42">
        <v>10</v>
      </c>
      <c r="L24" s="42">
        <v>4</v>
      </c>
      <c r="M24" s="43">
        <v>3000</v>
      </c>
      <c r="N24" s="44">
        <v>1895</v>
      </c>
      <c r="O24" s="44">
        <v>2000</v>
      </c>
      <c r="P24" s="44">
        <v>2021</v>
      </c>
      <c r="Q24" s="45" t="s">
        <v>9</v>
      </c>
      <c r="R24" s="45" t="s">
        <v>5</v>
      </c>
      <c r="S24" s="46">
        <v>83504</v>
      </c>
      <c r="T24" s="47">
        <f t="shared" si="0"/>
        <v>29.04486956521739</v>
      </c>
      <c r="U24" s="46">
        <v>4872</v>
      </c>
      <c r="V24" s="46">
        <v>23519</v>
      </c>
      <c r="W24" s="46">
        <v>18645</v>
      </c>
      <c r="X24" s="46">
        <f t="shared" si="1"/>
        <v>47036</v>
      </c>
      <c r="Y24" s="46">
        <v>60696</v>
      </c>
      <c r="Z24" s="46">
        <v>172591</v>
      </c>
      <c r="AA24" s="49">
        <v>9198</v>
      </c>
      <c r="AB24" s="49">
        <v>108997</v>
      </c>
      <c r="AC24" s="50">
        <v>30796</v>
      </c>
      <c r="AD24" s="49">
        <v>162756</v>
      </c>
      <c r="AE24" s="52">
        <v>17014</v>
      </c>
      <c r="AF24" s="52">
        <v>2525</v>
      </c>
      <c r="AG24" s="53">
        <v>545</v>
      </c>
      <c r="AH24" s="53">
        <v>45</v>
      </c>
      <c r="AI24" s="52">
        <v>20129</v>
      </c>
      <c r="AJ24" s="52">
        <v>13158</v>
      </c>
      <c r="AK24" s="52">
        <v>10598</v>
      </c>
      <c r="AL24" s="53">
        <v>7</v>
      </c>
      <c r="AM24" s="53">
        <v>53</v>
      </c>
      <c r="AN24" s="54">
        <v>1130</v>
      </c>
      <c r="AO24" s="55">
        <f t="shared" si="2"/>
        <v>0.39304347826086955</v>
      </c>
      <c r="AP24" s="54">
        <v>9500</v>
      </c>
      <c r="AQ24" s="55">
        <f t="shared" si="3"/>
        <v>3.3043478260869565</v>
      </c>
      <c r="AR24" s="54">
        <v>2100</v>
      </c>
      <c r="AS24" s="54">
        <v>1909</v>
      </c>
      <c r="AT24" s="54">
        <v>2251</v>
      </c>
      <c r="AU24" s="54">
        <v>9805</v>
      </c>
      <c r="AV24" s="57">
        <v>315</v>
      </c>
      <c r="AW24" s="54">
        <v>11714</v>
      </c>
      <c r="AX24" s="55">
        <f t="shared" si="4"/>
        <v>4.0744347826086953</v>
      </c>
      <c r="AY24" s="55">
        <f t="shared" si="5"/>
        <v>1.2330526315789474</v>
      </c>
      <c r="AZ24" s="54">
        <v>840</v>
      </c>
      <c r="BA24" s="54">
        <v>12722</v>
      </c>
      <c r="BB24" s="54">
        <v>2040</v>
      </c>
      <c r="BC24" s="58">
        <v>75</v>
      </c>
      <c r="BD24" s="59">
        <v>1546</v>
      </c>
      <c r="BE24" s="60">
        <f t="shared" si="6"/>
        <v>0.53773913043478261</v>
      </c>
    </row>
    <row r="25" spans="1:57" s="38" customFormat="1" ht="12.75" x14ac:dyDescent="0.2">
      <c r="A25" s="3" t="s">
        <v>99</v>
      </c>
      <c r="B25" s="38" t="s">
        <v>256</v>
      </c>
      <c r="C25" s="3" t="s">
        <v>187</v>
      </c>
      <c r="D25" s="3" t="s">
        <v>8</v>
      </c>
      <c r="E25" s="39">
        <v>4466</v>
      </c>
      <c r="F25" s="40">
        <v>52</v>
      </c>
      <c r="G25" s="39">
        <v>2392</v>
      </c>
      <c r="H25" s="42">
        <v>80</v>
      </c>
      <c r="I25" s="42">
        <v>305</v>
      </c>
      <c r="J25" s="42">
        <v>385</v>
      </c>
      <c r="K25" s="42">
        <v>23.5</v>
      </c>
      <c r="L25" s="42">
        <v>10</v>
      </c>
      <c r="M25" s="43">
        <v>18400</v>
      </c>
      <c r="N25" s="44">
        <v>2014</v>
      </c>
      <c r="O25" s="44">
        <v>2014</v>
      </c>
      <c r="P25" s="44">
        <v>2023</v>
      </c>
      <c r="Q25" s="45" t="s">
        <v>5</v>
      </c>
      <c r="R25" s="45" t="s">
        <v>5</v>
      </c>
      <c r="S25" s="46">
        <v>243740</v>
      </c>
      <c r="T25" s="47">
        <f t="shared" si="0"/>
        <v>54.576802507836987</v>
      </c>
      <c r="U25" s="46">
        <v>300</v>
      </c>
      <c r="V25" s="46">
        <v>106849</v>
      </c>
      <c r="W25" s="46">
        <v>3000</v>
      </c>
      <c r="X25" s="46">
        <f t="shared" si="1"/>
        <v>110149</v>
      </c>
      <c r="Y25" s="46">
        <v>647467</v>
      </c>
      <c r="Z25" s="46">
        <v>998356</v>
      </c>
      <c r="AA25" s="49">
        <v>33000</v>
      </c>
      <c r="AB25" s="49">
        <v>657811</v>
      </c>
      <c r="AC25" s="50">
        <v>288131</v>
      </c>
      <c r="AD25" s="49">
        <v>998356</v>
      </c>
      <c r="AE25" s="52">
        <v>21027</v>
      </c>
      <c r="AF25" s="52">
        <v>2653</v>
      </c>
      <c r="AG25" s="52">
        <v>1520</v>
      </c>
      <c r="AH25" s="53">
        <v>45</v>
      </c>
      <c r="AI25" s="52">
        <v>25245</v>
      </c>
      <c r="AJ25" s="52">
        <v>14577</v>
      </c>
      <c r="AK25" s="52">
        <v>23021</v>
      </c>
      <c r="AL25" s="53">
        <v>0</v>
      </c>
      <c r="AM25" s="53">
        <v>55</v>
      </c>
      <c r="AN25" s="54">
        <v>3271</v>
      </c>
      <c r="AO25" s="55">
        <f t="shared" si="2"/>
        <v>0.73242274966412901</v>
      </c>
      <c r="AP25" s="54">
        <v>22338</v>
      </c>
      <c r="AQ25" s="55">
        <f t="shared" si="3"/>
        <v>5.0017913121361399</v>
      </c>
      <c r="AR25" s="54">
        <v>6894</v>
      </c>
      <c r="AS25" s="54">
        <v>5702</v>
      </c>
      <c r="AT25" s="54">
        <v>6391</v>
      </c>
      <c r="AU25" s="54">
        <v>25855</v>
      </c>
      <c r="AV25" s="57">
        <v>189</v>
      </c>
      <c r="AW25" s="54">
        <v>31557</v>
      </c>
      <c r="AX25" s="55">
        <f t="shared" si="4"/>
        <v>7.0660546350201523</v>
      </c>
      <c r="AY25" s="55">
        <f t="shared" si="5"/>
        <v>1.4127048079505775</v>
      </c>
      <c r="AZ25" s="54">
        <v>1454</v>
      </c>
      <c r="BA25" s="54">
        <v>11565</v>
      </c>
      <c r="BB25" s="54">
        <v>164250</v>
      </c>
      <c r="BC25" s="58">
        <v>380</v>
      </c>
      <c r="BD25" s="59">
        <v>5793</v>
      </c>
      <c r="BE25" s="60">
        <f t="shared" si="6"/>
        <v>1.2971339005821765</v>
      </c>
    </row>
    <row r="26" spans="1:57" s="38" customFormat="1" ht="12.75" x14ac:dyDescent="0.2">
      <c r="A26" s="3" t="s">
        <v>100</v>
      </c>
      <c r="B26" s="38" t="s">
        <v>257</v>
      </c>
      <c r="C26" s="3" t="s">
        <v>187</v>
      </c>
      <c r="D26" s="3" t="s">
        <v>8</v>
      </c>
      <c r="E26" s="39">
        <v>4602</v>
      </c>
      <c r="F26" s="40">
        <v>36</v>
      </c>
      <c r="G26" s="39">
        <v>1404</v>
      </c>
      <c r="H26" s="42">
        <v>56</v>
      </c>
      <c r="I26" s="42">
        <v>3</v>
      </c>
      <c r="J26" s="42">
        <v>59</v>
      </c>
      <c r="K26" s="42">
        <v>38</v>
      </c>
      <c r="L26" s="42">
        <v>3</v>
      </c>
      <c r="M26" s="43">
        <v>9520</v>
      </c>
      <c r="N26" s="44">
        <v>1996</v>
      </c>
      <c r="O26" s="44">
        <v>1996</v>
      </c>
      <c r="P26" s="44">
        <v>2016</v>
      </c>
      <c r="Q26" s="45" t="s">
        <v>5</v>
      </c>
      <c r="R26" s="45" t="s">
        <v>5</v>
      </c>
      <c r="S26" s="46">
        <v>36400</v>
      </c>
      <c r="T26" s="47">
        <f t="shared" si="0"/>
        <v>7.9096045197740112</v>
      </c>
      <c r="U26" s="46">
        <v>200</v>
      </c>
      <c r="V26" s="46">
        <v>6085</v>
      </c>
      <c r="W26" s="46">
        <v>3900</v>
      </c>
      <c r="X26" s="46">
        <f t="shared" si="1"/>
        <v>10185</v>
      </c>
      <c r="Y26" s="46">
        <v>87561</v>
      </c>
      <c r="Z26" s="46">
        <v>130246</v>
      </c>
      <c r="AA26" s="49">
        <v>16096</v>
      </c>
      <c r="AB26" s="49">
        <v>66319</v>
      </c>
      <c r="AC26" s="50">
        <v>41876</v>
      </c>
      <c r="AD26" s="49">
        <v>127071</v>
      </c>
      <c r="AE26" s="52">
        <v>30736</v>
      </c>
      <c r="AF26" s="52">
        <v>2352</v>
      </c>
      <c r="AG26" s="52">
        <v>1373</v>
      </c>
      <c r="AH26" s="53">
        <v>236</v>
      </c>
      <c r="AI26" s="52">
        <v>34697</v>
      </c>
      <c r="AJ26" s="52">
        <v>13158</v>
      </c>
      <c r="AK26" s="52">
        <v>10598</v>
      </c>
      <c r="AL26" s="53">
        <v>27</v>
      </c>
      <c r="AM26" s="53">
        <v>54</v>
      </c>
      <c r="AN26" s="54">
        <v>2087</v>
      </c>
      <c r="AO26" s="55">
        <f t="shared" si="2"/>
        <v>0.45349847892220774</v>
      </c>
      <c r="AP26" s="54">
        <v>5166</v>
      </c>
      <c r="AQ26" s="55">
        <f t="shared" si="3"/>
        <v>1.1225554106910038</v>
      </c>
      <c r="AR26" s="54">
        <v>190</v>
      </c>
      <c r="AS26" s="54">
        <v>2098</v>
      </c>
      <c r="AT26" s="54">
        <v>3568</v>
      </c>
      <c r="AU26" s="54">
        <v>10636</v>
      </c>
      <c r="AV26" s="57">
        <v>53</v>
      </c>
      <c r="AW26" s="54">
        <v>12734</v>
      </c>
      <c r="AX26" s="55">
        <f t="shared" si="4"/>
        <v>2.7670578009561062</v>
      </c>
      <c r="AY26" s="55">
        <f t="shared" si="5"/>
        <v>2.4649632210607821</v>
      </c>
      <c r="AZ26" s="54">
        <v>382</v>
      </c>
      <c r="BA26" s="54">
        <v>2260</v>
      </c>
      <c r="BB26" s="54"/>
      <c r="BC26" s="58">
        <v>36</v>
      </c>
      <c r="BD26" s="59">
        <v>297</v>
      </c>
      <c r="BE26" s="60">
        <f t="shared" si="6"/>
        <v>6.4537157757496744E-2</v>
      </c>
    </row>
    <row r="27" spans="1:57" s="38" customFormat="1" ht="12.75" x14ac:dyDescent="0.2">
      <c r="A27" s="3" t="s">
        <v>110</v>
      </c>
      <c r="B27" s="38" t="s">
        <v>267</v>
      </c>
      <c r="C27" s="3" t="s">
        <v>168</v>
      </c>
      <c r="D27" s="3" t="s">
        <v>8</v>
      </c>
      <c r="E27" s="39">
        <v>3011</v>
      </c>
      <c r="F27" s="40">
        <v>52</v>
      </c>
      <c r="G27" s="39">
        <v>2416</v>
      </c>
      <c r="H27" s="42">
        <v>213</v>
      </c>
      <c r="I27" s="42">
        <v>54</v>
      </c>
      <c r="J27" s="42">
        <v>267</v>
      </c>
      <c r="K27" s="42">
        <v>88</v>
      </c>
      <c r="L27" s="42">
        <v>11</v>
      </c>
      <c r="M27" s="43">
        <v>15000</v>
      </c>
      <c r="N27" s="44">
        <v>1884</v>
      </c>
      <c r="O27" s="44">
        <v>2000</v>
      </c>
      <c r="P27" s="44">
        <v>2000</v>
      </c>
      <c r="Q27" s="45" t="s">
        <v>9</v>
      </c>
      <c r="R27" s="45" t="s">
        <v>5</v>
      </c>
      <c r="S27" s="46">
        <v>209170</v>
      </c>
      <c r="T27" s="47">
        <f t="shared" si="0"/>
        <v>69.468615078047165</v>
      </c>
      <c r="U27" s="46">
        <v>15691</v>
      </c>
      <c r="V27" s="46">
        <v>0</v>
      </c>
      <c r="W27" s="46">
        <v>1624</v>
      </c>
      <c r="X27" s="46">
        <f t="shared" si="1"/>
        <v>17315</v>
      </c>
      <c r="Y27" s="46">
        <v>241918</v>
      </c>
      <c r="Z27" s="46">
        <v>466779</v>
      </c>
      <c r="AA27" s="49">
        <v>30526</v>
      </c>
      <c r="AB27" s="49">
        <v>390099</v>
      </c>
      <c r="AC27" s="50">
        <v>201682</v>
      </c>
      <c r="AD27" s="49">
        <v>625443</v>
      </c>
      <c r="AE27" s="52">
        <v>41823</v>
      </c>
      <c r="AF27" s="52">
        <v>2792</v>
      </c>
      <c r="AG27" s="52">
        <v>2380</v>
      </c>
      <c r="AH27" s="53">
        <v>7</v>
      </c>
      <c r="AI27" s="52">
        <v>47002</v>
      </c>
      <c r="AJ27" s="52">
        <v>13757</v>
      </c>
      <c r="AK27" s="52">
        <v>12351</v>
      </c>
      <c r="AL27" s="53">
        <v>48</v>
      </c>
      <c r="AM27" s="53">
        <v>54</v>
      </c>
      <c r="AN27" s="54">
        <v>2736</v>
      </c>
      <c r="AO27" s="55">
        <f t="shared" si="2"/>
        <v>0.9086682165393557</v>
      </c>
      <c r="AP27" s="54">
        <v>42000</v>
      </c>
      <c r="AQ27" s="55">
        <f t="shared" si="3"/>
        <v>13.948854201262039</v>
      </c>
      <c r="AR27" s="54">
        <v>3193</v>
      </c>
      <c r="AS27" s="54">
        <v>3879</v>
      </c>
      <c r="AT27" s="54">
        <v>4414</v>
      </c>
      <c r="AU27" s="54">
        <v>32832</v>
      </c>
      <c r="AV27" s="57">
        <v>4</v>
      </c>
      <c r="AW27" s="54">
        <v>36711</v>
      </c>
      <c r="AX27" s="55">
        <f t="shared" si="4"/>
        <v>12.192294918631683</v>
      </c>
      <c r="AY27" s="55">
        <f t="shared" si="5"/>
        <v>0.87407142857142861</v>
      </c>
      <c r="AZ27" s="54">
        <v>2028</v>
      </c>
      <c r="BA27" s="54">
        <v>6300</v>
      </c>
      <c r="BB27" s="54">
        <v>82356</v>
      </c>
      <c r="BC27" s="58">
        <v>523</v>
      </c>
      <c r="BD27" s="59">
        <v>5556</v>
      </c>
      <c r="BE27" s="60">
        <f t="shared" si="6"/>
        <v>1.8452341414812354</v>
      </c>
    </row>
    <row r="28" spans="1:57" s="38" customFormat="1" ht="12.75" x14ac:dyDescent="0.2">
      <c r="A28" s="3" t="s">
        <v>112</v>
      </c>
      <c r="B28" s="38" t="s">
        <v>269</v>
      </c>
      <c r="C28" s="3" t="s">
        <v>168</v>
      </c>
      <c r="D28" s="3" t="s">
        <v>8</v>
      </c>
      <c r="E28" s="39">
        <v>3584</v>
      </c>
      <c r="F28" s="40">
        <v>52</v>
      </c>
      <c r="G28" s="39">
        <v>1796</v>
      </c>
      <c r="H28" s="42">
        <v>182.5</v>
      </c>
      <c r="I28" s="42">
        <v>0</v>
      </c>
      <c r="J28" s="42">
        <v>182.5</v>
      </c>
      <c r="K28" s="42">
        <v>29</v>
      </c>
      <c r="L28" s="42">
        <v>7</v>
      </c>
      <c r="M28" s="43">
        <v>7812</v>
      </c>
      <c r="N28" s="44">
        <v>1901</v>
      </c>
      <c r="O28" s="44">
        <v>1999</v>
      </c>
      <c r="P28" s="44">
        <v>1999</v>
      </c>
      <c r="Q28" s="45" t="s">
        <v>5</v>
      </c>
      <c r="R28" s="45" t="s">
        <v>9</v>
      </c>
      <c r="S28" s="46">
        <v>288660</v>
      </c>
      <c r="T28" s="47">
        <f t="shared" si="0"/>
        <v>80.541294642857139</v>
      </c>
      <c r="U28" s="46">
        <v>300</v>
      </c>
      <c r="V28" s="46">
        <v>7646</v>
      </c>
      <c r="W28" s="46">
        <v>1932</v>
      </c>
      <c r="X28" s="46">
        <f t="shared" si="1"/>
        <v>9878</v>
      </c>
      <c r="Y28" s="46">
        <v>126145</v>
      </c>
      <c r="Z28" s="46">
        <v>422751</v>
      </c>
      <c r="AA28" s="49">
        <v>18294</v>
      </c>
      <c r="AB28" s="49">
        <v>280956</v>
      </c>
      <c r="AC28" s="50">
        <v>80504</v>
      </c>
      <c r="AD28" s="49">
        <v>380690</v>
      </c>
      <c r="AE28" s="52">
        <v>22705</v>
      </c>
      <c r="AF28" s="52">
        <v>1545</v>
      </c>
      <c r="AG28" s="52">
        <v>1267</v>
      </c>
      <c r="AH28" s="53">
        <v>389</v>
      </c>
      <c r="AI28" s="52">
        <v>25906</v>
      </c>
      <c r="AJ28" s="52">
        <v>17706</v>
      </c>
      <c r="AK28" s="52">
        <v>15380</v>
      </c>
      <c r="AL28" s="53">
        <v>13</v>
      </c>
      <c r="AM28" s="53">
        <v>56</v>
      </c>
      <c r="AN28" s="54">
        <v>2181</v>
      </c>
      <c r="AO28" s="55">
        <f t="shared" si="2"/>
        <v>0.6085379464285714</v>
      </c>
      <c r="AP28" s="54">
        <v>22207</v>
      </c>
      <c r="AQ28" s="55">
        <f t="shared" si="3"/>
        <v>6.1961495535714288</v>
      </c>
      <c r="AR28" s="54">
        <v>5822</v>
      </c>
      <c r="AS28" s="54">
        <v>10490</v>
      </c>
      <c r="AT28" s="54">
        <v>16298</v>
      </c>
      <c r="AU28" s="54">
        <v>40687</v>
      </c>
      <c r="AV28" s="57">
        <v>330</v>
      </c>
      <c r="AW28" s="54">
        <v>51177</v>
      </c>
      <c r="AX28" s="55">
        <f t="shared" si="4"/>
        <v>14.279296875</v>
      </c>
      <c r="AY28" s="55">
        <f t="shared" si="5"/>
        <v>2.3045436123744767</v>
      </c>
      <c r="AZ28" s="54">
        <v>194</v>
      </c>
      <c r="BA28" s="54">
        <v>16744</v>
      </c>
      <c r="BB28" s="54">
        <v>11896</v>
      </c>
      <c r="BC28" s="58">
        <v>66</v>
      </c>
      <c r="BD28" s="59">
        <v>2337</v>
      </c>
      <c r="BE28" s="60">
        <f t="shared" si="6"/>
        <v>0.6520647321428571</v>
      </c>
    </row>
    <row r="29" spans="1:57" s="38" customFormat="1" ht="12.75" x14ac:dyDescent="0.2">
      <c r="A29" s="3" t="s">
        <v>119</v>
      </c>
      <c r="B29" s="38" t="s">
        <v>275</v>
      </c>
      <c r="C29" s="3" t="s">
        <v>181</v>
      </c>
      <c r="D29" s="3" t="s">
        <v>4</v>
      </c>
      <c r="E29" s="39">
        <v>3059</v>
      </c>
      <c r="F29" s="40">
        <v>52</v>
      </c>
      <c r="G29" s="39">
        <v>1844</v>
      </c>
      <c r="H29" s="42">
        <v>69.5</v>
      </c>
      <c r="I29" s="42">
        <v>28</v>
      </c>
      <c r="J29" s="42">
        <v>97.5</v>
      </c>
      <c r="K29" s="42">
        <v>0</v>
      </c>
      <c r="L29" s="42">
        <v>4</v>
      </c>
      <c r="M29" s="43">
        <v>3080</v>
      </c>
      <c r="N29" s="44">
        <v>1910</v>
      </c>
      <c r="O29" s="44">
        <v>2016</v>
      </c>
      <c r="P29" s="44">
        <v>2016</v>
      </c>
      <c r="Q29" s="45" t="s">
        <v>5</v>
      </c>
      <c r="R29" s="45" t="s">
        <v>5</v>
      </c>
      <c r="S29" s="46">
        <v>162320</v>
      </c>
      <c r="T29" s="47">
        <f t="shared" si="0"/>
        <v>53.06309251389343</v>
      </c>
      <c r="U29" s="46">
        <v>300</v>
      </c>
      <c r="V29" s="46">
        <v>6095</v>
      </c>
      <c r="W29" s="46">
        <v>5750</v>
      </c>
      <c r="X29" s="46">
        <f t="shared" si="1"/>
        <v>12145</v>
      </c>
      <c r="Y29" s="46">
        <v>8809</v>
      </c>
      <c r="Z29" s="46">
        <v>177524</v>
      </c>
      <c r="AA29" s="49">
        <v>21665</v>
      </c>
      <c r="AB29" s="49">
        <v>121577</v>
      </c>
      <c r="AC29" s="50">
        <v>27743</v>
      </c>
      <c r="AD29" s="49">
        <v>177524</v>
      </c>
      <c r="AE29" s="52">
        <v>14918</v>
      </c>
      <c r="AF29" s="52">
        <v>3754</v>
      </c>
      <c r="AG29" s="53">
        <v>563</v>
      </c>
      <c r="AH29" s="53">
        <v>155</v>
      </c>
      <c r="AI29" s="52">
        <v>19390</v>
      </c>
      <c r="AJ29" s="52">
        <v>13757</v>
      </c>
      <c r="AK29" s="52">
        <v>12351</v>
      </c>
      <c r="AL29" s="53">
        <v>36</v>
      </c>
      <c r="AM29" s="53">
        <v>52</v>
      </c>
      <c r="AN29" s="54">
        <v>1642</v>
      </c>
      <c r="AO29" s="55">
        <f t="shared" si="2"/>
        <v>0.536776724419745</v>
      </c>
      <c r="AP29" s="54">
        <v>21122</v>
      </c>
      <c r="AQ29" s="55">
        <f t="shared" si="3"/>
        <v>6.9048708728342598</v>
      </c>
      <c r="AR29" s="54">
        <v>6968</v>
      </c>
      <c r="AS29" s="54">
        <v>3066</v>
      </c>
      <c r="AT29" s="54">
        <v>3537</v>
      </c>
      <c r="AU29" s="54">
        <v>19036</v>
      </c>
      <c r="AV29" s="57">
        <v>409</v>
      </c>
      <c r="AW29" s="54">
        <v>22102</v>
      </c>
      <c r="AX29" s="55">
        <f t="shared" si="4"/>
        <v>7.2252370055573714</v>
      </c>
      <c r="AY29" s="55">
        <f t="shared" si="5"/>
        <v>1.0463971214847079</v>
      </c>
      <c r="AZ29" s="54">
        <v>1570</v>
      </c>
      <c r="BA29" s="54">
        <v>3120</v>
      </c>
      <c r="BB29" s="54">
        <v>2599</v>
      </c>
      <c r="BC29" s="58">
        <v>75</v>
      </c>
      <c r="BD29" s="59">
        <v>886</v>
      </c>
      <c r="BE29" s="60">
        <f t="shared" si="6"/>
        <v>0.28963713631905852</v>
      </c>
    </row>
    <row r="30" spans="1:57" s="38" customFormat="1" ht="12.75" x14ac:dyDescent="0.2">
      <c r="A30" s="3" t="s">
        <v>121</v>
      </c>
      <c r="B30" s="38" t="s">
        <v>277</v>
      </c>
      <c r="C30" s="3" t="s">
        <v>198</v>
      </c>
      <c r="D30" s="3" t="s">
        <v>4</v>
      </c>
      <c r="E30" s="39">
        <v>2570</v>
      </c>
      <c r="F30" s="40">
        <v>52</v>
      </c>
      <c r="G30" s="39">
        <v>1755</v>
      </c>
      <c r="H30" s="42">
        <v>91</v>
      </c>
      <c r="I30" s="42">
        <v>0</v>
      </c>
      <c r="J30" s="42">
        <v>91</v>
      </c>
      <c r="K30" s="42">
        <v>2</v>
      </c>
      <c r="L30" s="42">
        <v>4</v>
      </c>
      <c r="M30" s="43">
        <v>4200</v>
      </c>
      <c r="N30" s="44">
        <v>2004</v>
      </c>
      <c r="O30" s="45" t="s">
        <v>6</v>
      </c>
      <c r="P30" s="45" t="s">
        <v>6</v>
      </c>
      <c r="Q30" s="45" t="s">
        <v>5</v>
      </c>
      <c r="R30" s="45" t="s">
        <v>5</v>
      </c>
      <c r="S30" s="46">
        <v>189000</v>
      </c>
      <c r="T30" s="47">
        <f t="shared" si="0"/>
        <v>73.540856031128399</v>
      </c>
      <c r="U30" s="46">
        <v>200</v>
      </c>
      <c r="V30" s="46">
        <v>9705</v>
      </c>
      <c r="W30" s="46">
        <v>8391</v>
      </c>
      <c r="X30" s="46">
        <f t="shared" si="1"/>
        <v>18296</v>
      </c>
      <c r="Y30" s="46">
        <v>44817</v>
      </c>
      <c r="Z30" s="46">
        <v>243722</v>
      </c>
      <c r="AA30" s="49">
        <v>30472</v>
      </c>
      <c r="AB30" s="49">
        <v>157330</v>
      </c>
      <c r="AC30" s="50">
        <v>45964</v>
      </c>
      <c r="AD30" s="49">
        <v>243431</v>
      </c>
      <c r="AE30" s="52">
        <v>16769</v>
      </c>
      <c r="AF30" s="52">
        <v>1380</v>
      </c>
      <c r="AG30" s="52">
        <v>1079</v>
      </c>
      <c r="AH30" s="53">
        <v>12</v>
      </c>
      <c r="AI30" s="52">
        <v>19240</v>
      </c>
      <c r="AJ30" s="52">
        <v>13757</v>
      </c>
      <c r="AK30" s="52">
        <v>12351</v>
      </c>
      <c r="AL30" s="53">
        <v>14</v>
      </c>
      <c r="AM30" s="53">
        <v>55</v>
      </c>
      <c r="AN30" s="54">
        <v>2221</v>
      </c>
      <c r="AO30" s="55">
        <f t="shared" si="2"/>
        <v>0.86420233463035023</v>
      </c>
      <c r="AP30" s="54">
        <v>19207</v>
      </c>
      <c r="AQ30" s="55">
        <f t="shared" si="3"/>
        <v>7.4735408560311285</v>
      </c>
      <c r="AR30" s="54"/>
      <c r="AS30" s="54">
        <v>8514</v>
      </c>
      <c r="AT30" s="54">
        <v>9769</v>
      </c>
      <c r="AU30" s="54">
        <v>25767</v>
      </c>
      <c r="AV30" s="57">
        <v>9</v>
      </c>
      <c r="AW30" s="54">
        <v>34281</v>
      </c>
      <c r="AX30" s="55">
        <f t="shared" si="4"/>
        <v>13.338910505836576</v>
      </c>
      <c r="AY30" s="55">
        <f t="shared" si="5"/>
        <v>1.7848180350913729</v>
      </c>
      <c r="AZ30" s="54">
        <v>4130</v>
      </c>
      <c r="BA30" s="54">
        <v>18499</v>
      </c>
      <c r="BB30" s="54"/>
      <c r="BC30" s="58">
        <v>79</v>
      </c>
      <c r="BD30" s="59">
        <v>1239</v>
      </c>
      <c r="BE30" s="60">
        <f t="shared" si="6"/>
        <v>0.48210116731517511</v>
      </c>
    </row>
    <row r="31" spans="1:57" s="38" customFormat="1" ht="12.75" x14ac:dyDescent="0.2">
      <c r="A31" s="3" t="s">
        <v>125</v>
      </c>
      <c r="B31" s="38" t="s">
        <v>280</v>
      </c>
      <c r="C31" s="3" t="s">
        <v>201</v>
      </c>
      <c r="D31" s="3" t="s">
        <v>4</v>
      </c>
      <c r="E31" s="39">
        <v>4142</v>
      </c>
      <c r="F31" s="40">
        <v>52</v>
      </c>
      <c r="G31" s="39">
        <v>2100</v>
      </c>
      <c r="H31" s="42">
        <v>64</v>
      </c>
      <c r="I31" s="42">
        <v>70</v>
      </c>
      <c r="J31" s="42">
        <v>134</v>
      </c>
      <c r="K31" s="42">
        <v>10</v>
      </c>
      <c r="L31" s="42">
        <v>8</v>
      </c>
      <c r="M31" s="43">
        <v>5000</v>
      </c>
      <c r="N31" s="44">
        <v>1879</v>
      </c>
      <c r="O31" s="44">
        <v>2003</v>
      </c>
      <c r="P31" s="44">
        <v>2018</v>
      </c>
      <c r="Q31" s="45" t="s">
        <v>5</v>
      </c>
      <c r="R31" s="45" t="s">
        <v>9</v>
      </c>
      <c r="S31" s="46">
        <v>277095</v>
      </c>
      <c r="T31" s="47">
        <f t="shared" si="0"/>
        <v>66.898841139546107</v>
      </c>
      <c r="U31" s="46">
        <v>200</v>
      </c>
      <c r="V31" s="46">
        <v>8496</v>
      </c>
      <c r="W31" s="46">
        <v>0</v>
      </c>
      <c r="X31" s="46">
        <f t="shared" si="1"/>
        <v>8696</v>
      </c>
      <c r="Y31" s="46">
        <v>6075</v>
      </c>
      <c r="Z31" s="46">
        <v>291866</v>
      </c>
      <c r="AA31" s="49">
        <v>15930</v>
      </c>
      <c r="AB31" s="49">
        <v>216652</v>
      </c>
      <c r="AC31" s="50">
        <v>36279</v>
      </c>
      <c r="AD31" s="49">
        <v>270251</v>
      </c>
      <c r="AE31" s="52">
        <v>19786</v>
      </c>
      <c r="AF31" s="52">
        <v>1541</v>
      </c>
      <c r="AG31" s="52">
        <v>1477</v>
      </c>
      <c r="AH31" s="53">
        <v>60</v>
      </c>
      <c r="AI31" s="52">
        <v>22864</v>
      </c>
      <c r="AJ31" s="52">
        <v>13757</v>
      </c>
      <c r="AK31" s="52">
        <v>12351</v>
      </c>
      <c r="AL31" s="53">
        <v>56</v>
      </c>
      <c r="AM31" s="53">
        <v>53</v>
      </c>
      <c r="AN31" s="54">
        <v>1924</v>
      </c>
      <c r="AO31" s="55">
        <f t="shared" si="2"/>
        <v>0.46450989859971026</v>
      </c>
      <c r="AP31" s="54">
        <v>29052</v>
      </c>
      <c r="AQ31" s="55">
        <f t="shared" si="3"/>
        <v>7.0140028971511343</v>
      </c>
      <c r="AR31" s="54">
        <v>520</v>
      </c>
      <c r="AS31" s="54">
        <v>7826</v>
      </c>
      <c r="AT31" s="54">
        <v>8491</v>
      </c>
      <c r="AU31" s="54">
        <v>38128</v>
      </c>
      <c r="AV31" s="57">
        <v>313</v>
      </c>
      <c r="AW31" s="54">
        <v>45954</v>
      </c>
      <c r="AX31" s="55">
        <f t="shared" si="4"/>
        <v>11.094640270400772</v>
      </c>
      <c r="AY31" s="55">
        <f t="shared" si="5"/>
        <v>1.5817843866171004</v>
      </c>
      <c r="AZ31" s="54">
        <v>425</v>
      </c>
      <c r="BA31" s="54"/>
      <c r="BB31" s="54">
        <v>11937</v>
      </c>
      <c r="BC31" s="58">
        <v>167</v>
      </c>
      <c r="BD31" s="59">
        <v>2711</v>
      </c>
      <c r="BE31" s="60">
        <f t="shared" si="6"/>
        <v>0.65451472718493486</v>
      </c>
    </row>
    <row r="32" spans="1:57" s="38" customFormat="1" ht="12.75" x14ac:dyDescent="0.2">
      <c r="A32" s="3" t="s">
        <v>127</v>
      </c>
      <c r="B32" s="38" t="s">
        <v>282</v>
      </c>
      <c r="C32" s="3" t="s">
        <v>198</v>
      </c>
      <c r="D32" s="3" t="s">
        <v>4</v>
      </c>
      <c r="E32" s="39">
        <v>4919</v>
      </c>
      <c r="F32" s="40">
        <v>52</v>
      </c>
      <c r="G32" s="39">
        <v>2184</v>
      </c>
      <c r="H32" s="42">
        <v>195</v>
      </c>
      <c r="I32" s="42">
        <v>0</v>
      </c>
      <c r="J32" s="42">
        <v>195</v>
      </c>
      <c r="K32" s="42">
        <v>7.5</v>
      </c>
      <c r="L32" s="42">
        <v>8</v>
      </c>
      <c r="M32" s="43">
        <v>17000</v>
      </c>
      <c r="N32" s="44">
        <v>1909</v>
      </c>
      <c r="O32" s="44">
        <v>2014</v>
      </c>
      <c r="P32" s="44">
        <v>2014</v>
      </c>
      <c r="Q32" s="45" t="s">
        <v>13</v>
      </c>
      <c r="R32" s="45" t="s">
        <v>5</v>
      </c>
      <c r="S32" s="46">
        <v>379250</v>
      </c>
      <c r="T32" s="47">
        <f t="shared" si="0"/>
        <v>77.099003862573696</v>
      </c>
      <c r="U32" s="46">
        <v>0</v>
      </c>
      <c r="V32" s="46">
        <v>7774</v>
      </c>
      <c r="W32" s="46">
        <v>1074</v>
      </c>
      <c r="X32" s="46">
        <f t="shared" si="1"/>
        <v>8848</v>
      </c>
      <c r="Y32" s="46">
        <v>53338</v>
      </c>
      <c r="Z32" s="46">
        <v>440362</v>
      </c>
      <c r="AA32" s="49">
        <v>20865</v>
      </c>
      <c r="AB32" s="49">
        <v>324074</v>
      </c>
      <c r="AC32" s="50">
        <v>91850</v>
      </c>
      <c r="AD32" s="49">
        <v>437696</v>
      </c>
      <c r="AE32" s="52">
        <v>36109</v>
      </c>
      <c r="AF32" s="52">
        <v>3392</v>
      </c>
      <c r="AG32" s="52">
        <v>1253</v>
      </c>
      <c r="AH32" s="53">
        <v>0</v>
      </c>
      <c r="AI32" s="52">
        <v>40754</v>
      </c>
      <c r="AJ32" s="52">
        <v>13757</v>
      </c>
      <c r="AK32" s="52">
        <v>12351</v>
      </c>
      <c r="AL32" s="53">
        <v>51</v>
      </c>
      <c r="AM32" s="53">
        <v>52</v>
      </c>
      <c r="AN32" s="54">
        <v>6013</v>
      </c>
      <c r="AO32" s="55">
        <f t="shared" si="2"/>
        <v>1.2224029274242731</v>
      </c>
      <c r="AP32" s="54">
        <v>11849</v>
      </c>
      <c r="AQ32" s="55">
        <f t="shared" si="3"/>
        <v>2.4088229314901404</v>
      </c>
      <c r="AR32" s="54">
        <v>5259</v>
      </c>
      <c r="AS32" s="54">
        <v>4415</v>
      </c>
      <c r="AT32" s="54">
        <v>7753</v>
      </c>
      <c r="AU32" s="54">
        <v>20865</v>
      </c>
      <c r="AV32" s="57">
        <v>0</v>
      </c>
      <c r="AW32" s="54">
        <v>25280</v>
      </c>
      <c r="AX32" s="55">
        <f t="shared" si="4"/>
        <v>5.1392559463305547</v>
      </c>
      <c r="AY32" s="55">
        <f t="shared" si="5"/>
        <v>2.133513376656258</v>
      </c>
      <c r="AZ32" s="54">
        <v>1631</v>
      </c>
      <c r="BA32" s="54">
        <v>18713</v>
      </c>
      <c r="BB32" s="54">
        <v>43551</v>
      </c>
      <c r="BC32" s="58">
        <v>161</v>
      </c>
      <c r="BD32" s="59">
        <v>2617</v>
      </c>
      <c r="BE32" s="60">
        <f t="shared" si="6"/>
        <v>0.53201870298841225</v>
      </c>
    </row>
    <row r="33" spans="1:57" s="38" customFormat="1" ht="12.75" x14ac:dyDescent="0.2">
      <c r="A33" s="3" t="s">
        <v>130</v>
      </c>
      <c r="B33" s="38" t="s">
        <v>285</v>
      </c>
      <c r="C33" s="3" t="s">
        <v>168</v>
      </c>
      <c r="D33" s="3" t="s">
        <v>8</v>
      </c>
      <c r="E33" s="39">
        <v>2755</v>
      </c>
      <c r="F33" s="40">
        <v>52</v>
      </c>
      <c r="G33" s="39">
        <v>1902</v>
      </c>
      <c r="H33" s="42">
        <v>60</v>
      </c>
      <c r="I33" s="42">
        <v>9</v>
      </c>
      <c r="J33" s="42">
        <v>69</v>
      </c>
      <c r="K33" s="42">
        <v>2</v>
      </c>
      <c r="L33" s="42">
        <v>4</v>
      </c>
      <c r="M33" s="43">
        <v>1085</v>
      </c>
      <c r="N33" s="44">
        <v>1917</v>
      </c>
      <c r="O33" s="44">
        <v>2019</v>
      </c>
      <c r="P33" s="44">
        <v>2019</v>
      </c>
      <c r="Q33" s="45" t="s">
        <v>9</v>
      </c>
      <c r="R33" s="45" t="s">
        <v>13</v>
      </c>
      <c r="S33" s="46">
        <v>79622</v>
      </c>
      <c r="T33" s="47">
        <f t="shared" si="0"/>
        <v>28.900907441016333</v>
      </c>
      <c r="U33" s="46">
        <v>300</v>
      </c>
      <c r="V33" s="46">
        <v>1074</v>
      </c>
      <c r="W33" s="46">
        <v>4282</v>
      </c>
      <c r="X33" s="46">
        <f t="shared" si="1"/>
        <v>5656</v>
      </c>
      <c r="Y33" s="46">
        <v>14334</v>
      </c>
      <c r="Z33" s="46">
        <v>95330</v>
      </c>
      <c r="AA33" s="49">
        <v>6723</v>
      </c>
      <c r="AB33" s="49">
        <v>57581</v>
      </c>
      <c r="AC33" s="50">
        <v>16978</v>
      </c>
      <c r="AD33" s="49">
        <v>82525</v>
      </c>
      <c r="AE33" s="52">
        <v>9124</v>
      </c>
      <c r="AF33" s="53">
        <v>645</v>
      </c>
      <c r="AG33" s="53">
        <v>108</v>
      </c>
      <c r="AH33" s="53">
        <v>6</v>
      </c>
      <c r="AI33" s="52">
        <v>9883</v>
      </c>
      <c r="AJ33" s="52">
        <v>13757</v>
      </c>
      <c r="AK33" s="52">
        <v>12351</v>
      </c>
      <c r="AL33" s="53">
        <v>5</v>
      </c>
      <c r="AM33" s="53">
        <v>52</v>
      </c>
      <c r="AN33" s="54">
        <v>1209</v>
      </c>
      <c r="AO33" s="55">
        <f t="shared" si="2"/>
        <v>0.43883847549909255</v>
      </c>
      <c r="AP33" s="54">
        <v>4802</v>
      </c>
      <c r="AQ33" s="55">
        <f t="shared" si="3"/>
        <v>1.7430127041742287</v>
      </c>
      <c r="AR33" s="54">
        <v>690</v>
      </c>
      <c r="AS33" s="54">
        <v>2920</v>
      </c>
      <c r="AT33" s="54">
        <v>3345</v>
      </c>
      <c r="AU33" s="54">
        <v>5305</v>
      </c>
      <c r="AV33" s="57">
        <v>28</v>
      </c>
      <c r="AW33" s="54">
        <v>8225</v>
      </c>
      <c r="AX33" s="55">
        <f t="shared" si="4"/>
        <v>2.9854809437386569</v>
      </c>
      <c r="AY33" s="55">
        <f t="shared" si="5"/>
        <v>1.7128279883381925</v>
      </c>
      <c r="AZ33" s="54">
        <v>205</v>
      </c>
      <c r="BA33" s="54">
        <v>52</v>
      </c>
      <c r="BB33" s="54">
        <v>4618</v>
      </c>
      <c r="BC33" s="58">
        <v>63</v>
      </c>
      <c r="BD33" s="59">
        <v>588</v>
      </c>
      <c r="BE33" s="60">
        <f t="shared" si="6"/>
        <v>0.21343012704174227</v>
      </c>
    </row>
    <row r="34" spans="1:57" s="38" customFormat="1" ht="12.75" x14ac:dyDescent="0.2">
      <c r="A34" s="3" t="s">
        <v>149</v>
      </c>
      <c r="B34" s="38" t="s">
        <v>301</v>
      </c>
      <c r="C34" s="3" t="s">
        <v>226</v>
      </c>
      <c r="D34" s="3" t="s">
        <v>8</v>
      </c>
      <c r="E34" s="39">
        <v>3821</v>
      </c>
      <c r="F34" s="40">
        <v>52</v>
      </c>
      <c r="G34" s="39">
        <v>2028</v>
      </c>
      <c r="H34" s="42">
        <v>2</v>
      </c>
      <c r="I34" s="42">
        <v>1</v>
      </c>
      <c r="J34" s="42">
        <v>3</v>
      </c>
      <c r="K34" s="42">
        <v>30</v>
      </c>
      <c r="L34" s="42">
        <v>4</v>
      </c>
      <c r="M34" s="43">
        <v>1744</v>
      </c>
      <c r="N34" s="44">
        <v>1938</v>
      </c>
      <c r="O34" s="44">
        <v>2006</v>
      </c>
      <c r="P34" s="44">
        <v>2022</v>
      </c>
      <c r="Q34" s="45"/>
      <c r="R34" s="45"/>
      <c r="S34" s="46">
        <v>40000</v>
      </c>
      <c r="T34" s="47">
        <f t="shared" si="0"/>
        <v>10.468463752944256</v>
      </c>
      <c r="U34" s="46">
        <v>0</v>
      </c>
      <c r="V34" s="46">
        <v>0</v>
      </c>
      <c r="W34" s="46">
        <v>0</v>
      </c>
      <c r="X34" s="46">
        <f t="shared" si="1"/>
        <v>0</v>
      </c>
      <c r="Y34" s="46">
        <v>58365</v>
      </c>
      <c r="Z34" s="46">
        <v>98365</v>
      </c>
      <c r="AA34" s="49" t="s">
        <v>6</v>
      </c>
      <c r="AB34" s="49">
        <v>41283</v>
      </c>
      <c r="AC34" s="50">
        <v>28366</v>
      </c>
      <c r="AD34" s="49" t="s">
        <v>6</v>
      </c>
      <c r="AE34" s="53" t="s">
        <v>6</v>
      </c>
      <c r="AF34" s="53">
        <v>0</v>
      </c>
      <c r="AG34" s="53">
        <v>0</v>
      </c>
      <c r="AH34" s="53">
        <v>0</v>
      </c>
      <c r="AI34" s="52" t="s">
        <v>6</v>
      </c>
      <c r="AJ34" s="52">
        <v>13158</v>
      </c>
      <c r="AK34" s="52">
        <v>10598</v>
      </c>
      <c r="AL34" s="53">
        <v>12</v>
      </c>
      <c r="AM34" s="53">
        <v>52</v>
      </c>
      <c r="AN34" s="54">
        <v>3061</v>
      </c>
      <c r="AO34" s="55">
        <f t="shared" si="2"/>
        <v>0.80109918869405916</v>
      </c>
      <c r="AP34" s="54">
        <v>6619</v>
      </c>
      <c r="AQ34" s="55">
        <f t="shared" si="3"/>
        <v>1.7322690395184506</v>
      </c>
      <c r="AR34" s="54"/>
      <c r="AS34" s="54" t="s">
        <v>6</v>
      </c>
      <c r="AT34" s="54"/>
      <c r="AU34" s="54">
        <v>4440</v>
      </c>
      <c r="AV34" s="57">
        <v>0</v>
      </c>
      <c r="AW34" s="54">
        <v>4440</v>
      </c>
      <c r="AX34" s="55">
        <f t="shared" si="4"/>
        <v>1.1619994765768125</v>
      </c>
      <c r="AY34" s="55">
        <f t="shared" si="5"/>
        <v>0.67079619277836533</v>
      </c>
      <c r="AZ34" s="54">
        <v>517</v>
      </c>
      <c r="BA34" s="54"/>
      <c r="BB34" s="54"/>
      <c r="BC34" s="58">
        <v>92</v>
      </c>
      <c r="BD34" s="59" t="s">
        <v>6</v>
      </c>
      <c r="BE34" s="60"/>
    </row>
    <row r="35" spans="1:57" s="38" customFormat="1" ht="12.75" x14ac:dyDescent="0.2">
      <c r="A35" s="3" t="s">
        <v>150</v>
      </c>
      <c r="B35" s="38" t="s">
        <v>302</v>
      </c>
      <c r="C35" s="3" t="s">
        <v>198</v>
      </c>
      <c r="D35" s="3" t="s">
        <v>4</v>
      </c>
      <c r="E35" s="39">
        <v>2587</v>
      </c>
      <c r="F35" s="40">
        <v>48</v>
      </c>
      <c r="G35" s="39">
        <v>1288</v>
      </c>
      <c r="H35" s="42">
        <v>1</v>
      </c>
      <c r="I35" s="42">
        <v>2</v>
      </c>
      <c r="J35" s="42">
        <v>3</v>
      </c>
      <c r="K35" s="42">
        <v>8</v>
      </c>
      <c r="L35" s="42">
        <v>3</v>
      </c>
      <c r="M35" s="43">
        <v>2858</v>
      </c>
      <c r="N35" s="44">
        <v>1972</v>
      </c>
      <c r="O35" s="45"/>
      <c r="P35" s="45"/>
      <c r="Q35" s="45" t="s">
        <v>10</v>
      </c>
      <c r="R35" s="45" t="s">
        <v>10</v>
      </c>
      <c r="S35" s="46">
        <v>95823</v>
      </c>
      <c r="T35" s="47">
        <f t="shared" si="0"/>
        <v>37.040201005025125</v>
      </c>
      <c r="U35" s="46">
        <v>837</v>
      </c>
      <c r="V35" s="46">
        <v>3483</v>
      </c>
      <c r="W35" s="46">
        <v>0</v>
      </c>
      <c r="X35" s="46">
        <f t="shared" si="1"/>
        <v>4320</v>
      </c>
      <c r="Y35" s="46">
        <v>8531</v>
      </c>
      <c r="Z35" s="46">
        <v>108674</v>
      </c>
      <c r="AA35" s="49">
        <v>15718</v>
      </c>
      <c r="AB35" s="49">
        <v>63389</v>
      </c>
      <c r="AC35" s="50">
        <v>4611</v>
      </c>
      <c r="AD35" s="49">
        <v>83989</v>
      </c>
      <c r="AE35" s="52">
        <v>19702</v>
      </c>
      <c r="AF35" s="53">
        <v>809</v>
      </c>
      <c r="AG35" s="53">
        <v>339</v>
      </c>
      <c r="AH35" s="53">
        <v>18</v>
      </c>
      <c r="AI35" s="52">
        <v>20868</v>
      </c>
      <c r="AJ35" s="52">
        <v>13757</v>
      </c>
      <c r="AK35" s="52">
        <v>12351</v>
      </c>
      <c r="AL35" s="53">
        <v>11</v>
      </c>
      <c r="AM35" s="53">
        <v>52</v>
      </c>
      <c r="AN35" s="57">
        <v>936</v>
      </c>
      <c r="AO35" s="55">
        <f t="shared" si="2"/>
        <v>0.36180904522613067</v>
      </c>
      <c r="AP35" s="54">
        <v>3361</v>
      </c>
      <c r="AQ35" s="55">
        <f t="shared" si="3"/>
        <v>1.2991882489369926</v>
      </c>
      <c r="AR35" s="54">
        <v>190</v>
      </c>
      <c r="AS35" s="54">
        <v>1007</v>
      </c>
      <c r="AT35" s="54">
        <v>1418</v>
      </c>
      <c r="AU35" s="54">
        <v>6965</v>
      </c>
      <c r="AV35" s="57">
        <v>387</v>
      </c>
      <c r="AW35" s="54">
        <v>7972</v>
      </c>
      <c r="AX35" s="55">
        <f t="shared" si="4"/>
        <v>3.0815616544259758</v>
      </c>
      <c r="AY35" s="55">
        <f t="shared" si="5"/>
        <v>2.371913121094912</v>
      </c>
      <c r="AZ35" s="54">
        <v>63</v>
      </c>
      <c r="BA35" s="54"/>
      <c r="BB35" s="54"/>
      <c r="BC35" s="58">
        <v>34</v>
      </c>
      <c r="BD35" s="59">
        <v>137</v>
      </c>
      <c r="BE35" s="60">
        <f>BD35/E35</f>
        <v>5.2957093158098184E-2</v>
      </c>
    </row>
    <row r="36" spans="1:57" s="38" customFormat="1" ht="12.75" x14ac:dyDescent="0.2">
      <c r="A36" s="3" t="s">
        <v>153</v>
      </c>
      <c r="B36" s="38" t="s">
        <v>305</v>
      </c>
      <c r="C36" s="3" t="s">
        <v>168</v>
      </c>
      <c r="D36" s="3" t="s">
        <v>4</v>
      </c>
      <c r="E36" s="39">
        <v>2836</v>
      </c>
      <c r="F36" s="40">
        <v>52</v>
      </c>
      <c r="G36" s="40">
        <v>332</v>
      </c>
      <c r="H36" s="42">
        <v>54</v>
      </c>
      <c r="I36" s="42">
        <v>12</v>
      </c>
      <c r="J36" s="42">
        <v>66</v>
      </c>
      <c r="K36" s="42">
        <v>6</v>
      </c>
      <c r="L36" s="42">
        <v>3</v>
      </c>
      <c r="M36" s="43">
        <v>1126</v>
      </c>
      <c r="N36" s="44">
        <v>1902</v>
      </c>
      <c r="O36" s="44">
        <v>2018</v>
      </c>
      <c r="P36" s="44">
        <v>2018</v>
      </c>
      <c r="Q36" s="45" t="s">
        <v>17</v>
      </c>
      <c r="R36" s="45" t="s">
        <v>5</v>
      </c>
      <c r="S36" s="46">
        <v>113763</v>
      </c>
      <c r="T36" s="47">
        <f t="shared" si="0"/>
        <v>40.113892806770096</v>
      </c>
      <c r="U36" s="46">
        <v>837</v>
      </c>
      <c r="V36" s="46">
        <v>4055</v>
      </c>
      <c r="W36" s="46">
        <v>1727</v>
      </c>
      <c r="X36" s="46">
        <f t="shared" si="1"/>
        <v>6619</v>
      </c>
      <c r="Y36" s="46">
        <v>1727</v>
      </c>
      <c r="Z36" s="46">
        <v>120382</v>
      </c>
      <c r="AA36" s="49">
        <v>3264</v>
      </c>
      <c r="AB36" s="49">
        <v>91854</v>
      </c>
      <c r="AC36" s="50">
        <v>19157</v>
      </c>
      <c r="AD36" s="49">
        <v>114607</v>
      </c>
      <c r="AE36" s="52">
        <v>9702</v>
      </c>
      <c r="AF36" s="53">
        <v>216</v>
      </c>
      <c r="AG36" s="53">
        <v>293</v>
      </c>
      <c r="AH36" s="53">
        <v>77</v>
      </c>
      <c r="AI36" s="52">
        <v>10288</v>
      </c>
      <c r="AJ36" s="52">
        <v>13757</v>
      </c>
      <c r="AK36" s="52">
        <v>12351</v>
      </c>
      <c r="AL36" s="53">
        <v>8</v>
      </c>
      <c r="AM36" s="53">
        <v>52</v>
      </c>
      <c r="AN36" s="54">
        <v>1035</v>
      </c>
      <c r="AO36" s="55">
        <f t="shared" si="2"/>
        <v>0.36495063469675598</v>
      </c>
      <c r="AP36" s="54">
        <v>3383</v>
      </c>
      <c r="AQ36" s="55">
        <f t="shared" si="3"/>
        <v>1.1928772919605077</v>
      </c>
      <c r="AR36" s="54">
        <v>128</v>
      </c>
      <c r="AS36" s="54">
        <v>1292</v>
      </c>
      <c r="AT36" s="54">
        <v>1729</v>
      </c>
      <c r="AU36" s="54">
        <v>3237</v>
      </c>
      <c r="AV36" s="57">
        <v>6</v>
      </c>
      <c r="AW36" s="54">
        <v>4529</v>
      </c>
      <c r="AX36" s="55">
        <f t="shared" si="4"/>
        <v>1.5969675599435824</v>
      </c>
      <c r="AY36" s="55">
        <f t="shared" si="5"/>
        <v>1.3387525864617205</v>
      </c>
      <c r="AZ36" s="54">
        <v>21</v>
      </c>
      <c r="BA36" s="54">
        <v>0</v>
      </c>
      <c r="BB36" s="54"/>
      <c r="BC36" s="58">
        <v>64</v>
      </c>
      <c r="BD36" s="59">
        <v>935</v>
      </c>
      <c r="BE36" s="60">
        <f>BD36/E36</f>
        <v>0.32968970380818052</v>
      </c>
    </row>
    <row r="37" spans="1:57" s="38" customFormat="1" ht="12.75" x14ac:dyDescent="0.2">
      <c r="A37" s="3" t="s">
        <v>156</v>
      </c>
      <c r="B37" s="38" t="s">
        <v>307</v>
      </c>
      <c r="C37" s="3" t="s">
        <v>201</v>
      </c>
      <c r="D37" s="3" t="s">
        <v>4</v>
      </c>
      <c r="E37" s="39">
        <v>2510</v>
      </c>
      <c r="F37" s="40">
        <v>52</v>
      </c>
      <c r="G37" s="39">
        <v>1646</v>
      </c>
      <c r="H37" s="42">
        <v>40</v>
      </c>
      <c r="I37" s="42">
        <v>2</v>
      </c>
      <c r="J37" s="42">
        <v>42</v>
      </c>
      <c r="K37" s="42">
        <v>7.29</v>
      </c>
      <c r="L37" s="42">
        <v>2</v>
      </c>
      <c r="M37" s="43">
        <v>2130</v>
      </c>
      <c r="N37" s="44">
        <v>1844</v>
      </c>
      <c r="O37" s="44">
        <v>2002</v>
      </c>
      <c r="P37" s="44">
        <v>2021</v>
      </c>
      <c r="Q37" s="45" t="s">
        <v>10</v>
      </c>
      <c r="R37" s="45" t="s">
        <v>9</v>
      </c>
      <c r="S37" s="46">
        <v>79450</v>
      </c>
      <c r="T37" s="47">
        <f t="shared" si="0"/>
        <v>31.653386454183266</v>
      </c>
      <c r="U37" s="46">
        <v>300</v>
      </c>
      <c r="V37" s="46">
        <v>4818</v>
      </c>
      <c r="W37" s="46">
        <v>6000</v>
      </c>
      <c r="X37" s="46">
        <f t="shared" si="1"/>
        <v>11118</v>
      </c>
      <c r="Y37" s="46">
        <v>21024</v>
      </c>
      <c r="Z37" s="46">
        <v>105592</v>
      </c>
      <c r="AA37" s="49">
        <v>11498</v>
      </c>
      <c r="AB37" s="49">
        <v>61280</v>
      </c>
      <c r="AC37" s="50">
        <v>26922</v>
      </c>
      <c r="AD37" s="49">
        <v>103507</v>
      </c>
      <c r="AE37" s="52">
        <v>8980</v>
      </c>
      <c r="AF37" s="52">
        <v>1136</v>
      </c>
      <c r="AG37" s="53">
        <v>267</v>
      </c>
      <c r="AH37" s="53">
        <v>40</v>
      </c>
      <c r="AI37" s="52">
        <v>10423</v>
      </c>
      <c r="AJ37" s="52">
        <v>13796</v>
      </c>
      <c r="AK37" s="52">
        <v>12385</v>
      </c>
      <c r="AL37" s="53">
        <v>16</v>
      </c>
      <c r="AM37" s="53">
        <v>52</v>
      </c>
      <c r="AN37" s="57">
        <v>660</v>
      </c>
      <c r="AO37" s="55">
        <f t="shared" si="2"/>
        <v>0.26294820717131473</v>
      </c>
      <c r="AP37" s="54">
        <v>7613</v>
      </c>
      <c r="AQ37" s="55">
        <f t="shared" si="3"/>
        <v>3.0330677290836654</v>
      </c>
      <c r="AR37" s="54">
        <v>968</v>
      </c>
      <c r="AS37" s="54">
        <v>3232</v>
      </c>
      <c r="AT37" s="54">
        <v>3673</v>
      </c>
      <c r="AU37" s="54">
        <v>13915</v>
      </c>
      <c r="AV37" s="57">
        <v>60</v>
      </c>
      <c r="AW37" s="54">
        <v>17147</v>
      </c>
      <c r="AX37" s="55">
        <f t="shared" si="4"/>
        <v>6.8314741035856574</v>
      </c>
      <c r="AY37" s="55">
        <f t="shared" si="5"/>
        <v>2.2523315381584132</v>
      </c>
      <c r="AZ37" s="54">
        <v>326</v>
      </c>
      <c r="BA37" s="54">
        <v>12361</v>
      </c>
      <c r="BB37" s="54">
        <v>5657</v>
      </c>
      <c r="BC37" s="58">
        <v>159</v>
      </c>
      <c r="BD37" s="59">
        <v>2136</v>
      </c>
      <c r="BE37" s="60">
        <f>BD37/E37</f>
        <v>0.85099601593625496</v>
      </c>
    </row>
    <row r="38" spans="1:57" s="38" customFormat="1" ht="12.75" x14ac:dyDescent="0.2">
      <c r="A38" s="3" t="s">
        <v>158</v>
      </c>
      <c r="B38" s="38" t="s">
        <v>309</v>
      </c>
      <c r="C38" s="3" t="s">
        <v>168</v>
      </c>
      <c r="D38" s="3" t="s">
        <v>4</v>
      </c>
      <c r="E38" s="39">
        <v>3442</v>
      </c>
      <c r="F38" s="40">
        <v>52</v>
      </c>
      <c r="G38" s="39">
        <v>1456</v>
      </c>
      <c r="H38" s="42">
        <v>78</v>
      </c>
      <c r="I38" s="42">
        <v>0</v>
      </c>
      <c r="J38" s="42">
        <v>78</v>
      </c>
      <c r="K38" s="42">
        <v>5.5</v>
      </c>
      <c r="L38" s="42">
        <v>3</v>
      </c>
      <c r="M38" s="43">
        <v>2600</v>
      </c>
      <c r="N38" s="44">
        <v>1892</v>
      </c>
      <c r="O38" s="44">
        <v>1994</v>
      </c>
      <c r="P38" s="45" t="s">
        <v>6</v>
      </c>
      <c r="Q38" s="45" t="s">
        <v>10</v>
      </c>
      <c r="R38" s="45" t="s">
        <v>9</v>
      </c>
      <c r="S38" s="46">
        <v>94600</v>
      </c>
      <c r="T38" s="47">
        <f t="shared" si="0"/>
        <v>27.48402091807089</v>
      </c>
      <c r="U38" s="46">
        <v>9284</v>
      </c>
      <c r="V38" s="46">
        <v>0</v>
      </c>
      <c r="W38" s="118"/>
      <c r="X38" s="46">
        <f t="shared" si="1"/>
        <v>9284</v>
      </c>
      <c r="Y38" s="46">
        <v>11928</v>
      </c>
      <c r="Z38" s="46">
        <v>115812</v>
      </c>
      <c r="AA38" s="49">
        <v>11325</v>
      </c>
      <c r="AB38" s="49">
        <v>45914</v>
      </c>
      <c r="AC38" s="50">
        <v>38473</v>
      </c>
      <c r="AD38" s="49">
        <v>97497</v>
      </c>
      <c r="AE38" s="53" t="s">
        <v>6</v>
      </c>
      <c r="AF38" s="53">
        <v>0</v>
      </c>
      <c r="AG38" s="53">
        <v>0</v>
      </c>
      <c r="AH38" s="53">
        <v>42</v>
      </c>
      <c r="AI38" s="52">
        <v>42</v>
      </c>
      <c r="AJ38" s="52">
        <v>12598</v>
      </c>
      <c r="AK38" s="52">
        <v>9097</v>
      </c>
      <c r="AL38" s="53">
        <v>9</v>
      </c>
      <c r="AM38" s="53">
        <v>52</v>
      </c>
      <c r="AN38" s="57" t="s">
        <v>6</v>
      </c>
      <c r="AO38" s="55"/>
      <c r="AP38" s="54">
        <v>6246</v>
      </c>
      <c r="AQ38" s="55">
        <f t="shared" si="3"/>
        <v>1.8146426496223127</v>
      </c>
      <c r="AR38" s="54">
        <v>438</v>
      </c>
      <c r="AS38" s="54">
        <v>3323</v>
      </c>
      <c r="AT38" s="54">
        <v>3731</v>
      </c>
      <c r="AU38" s="54">
        <v>7843</v>
      </c>
      <c r="AV38" s="57">
        <v>0</v>
      </c>
      <c r="AW38" s="54">
        <v>11166</v>
      </c>
      <c r="AX38" s="55">
        <f t="shared" si="4"/>
        <v>3.2440441603718768</v>
      </c>
      <c r="AY38" s="55">
        <f t="shared" si="5"/>
        <v>1.7877041306436119</v>
      </c>
      <c r="AZ38" s="54">
        <v>226</v>
      </c>
      <c r="BA38" s="54">
        <v>0</v>
      </c>
      <c r="BB38" s="54">
        <v>1800</v>
      </c>
      <c r="BC38" s="58">
        <v>123</v>
      </c>
      <c r="BD38" s="59"/>
      <c r="BE38" s="60"/>
    </row>
    <row r="39" spans="1:57" s="38" customFormat="1" ht="12.75" x14ac:dyDescent="0.2">
      <c r="A39" s="3" t="s">
        <v>161</v>
      </c>
      <c r="B39" s="38" t="s">
        <v>168</v>
      </c>
      <c r="C39" s="3" t="s">
        <v>168</v>
      </c>
      <c r="D39" s="3" t="s">
        <v>8</v>
      </c>
      <c r="E39" s="39">
        <v>3561</v>
      </c>
      <c r="F39" s="40">
        <v>52</v>
      </c>
      <c r="G39" s="39">
        <v>1350</v>
      </c>
      <c r="H39" s="42">
        <v>69</v>
      </c>
      <c r="I39" s="42">
        <v>2</v>
      </c>
      <c r="J39" s="42">
        <v>71</v>
      </c>
      <c r="K39" s="42">
        <v>27</v>
      </c>
      <c r="L39" s="42">
        <v>4</v>
      </c>
      <c r="M39" s="43">
        <v>3600</v>
      </c>
      <c r="N39" s="44">
        <v>1904</v>
      </c>
      <c r="O39" s="44">
        <v>1904</v>
      </c>
      <c r="P39" s="44">
        <v>2019</v>
      </c>
      <c r="Q39" s="45" t="s">
        <v>5</v>
      </c>
      <c r="R39" s="45" t="s">
        <v>10</v>
      </c>
      <c r="S39" s="46">
        <v>88068</v>
      </c>
      <c r="T39" s="47">
        <f t="shared" si="0"/>
        <v>24.731255265374894</v>
      </c>
      <c r="U39" s="46">
        <v>200</v>
      </c>
      <c r="V39" s="46">
        <v>4949</v>
      </c>
      <c r="W39" s="46">
        <v>1500</v>
      </c>
      <c r="X39" s="46">
        <f t="shared" si="1"/>
        <v>6649</v>
      </c>
      <c r="Y39" s="46">
        <v>29734</v>
      </c>
      <c r="Z39" s="46">
        <v>122951</v>
      </c>
      <c r="AA39" s="49">
        <v>8982</v>
      </c>
      <c r="AB39" s="49">
        <v>85810</v>
      </c>
      <c r="AC39" s="50">
        <v>26129</v>
      </c>
      <c r="AD39" s="49">
        <v>121527</v>
      </c>
      <c r="AE39" s="52">
        <v>17717</v>
      </c>
      <c r="AF39" s="52">
        <v>1784</v>
      </c>
      <c r="AG39" s="53">
        <v>291</v>
      </c>
      <c r="AH39" s="53">
        <v>98</v>
      </c>
      <c r="AI39" s="52">
        <v>19890</v>
      </c>
      <c r="AJ39" s="52">
        <v>13158</v>
      </c>
      <c r="AK39" s="52">
        <v>10598</v>
      </c>
      <c r="AL39" s="53">
        <v>16</v>
      </c>
      <c r="AM39" s="53">
        <v>52</v>
      </c>
      <c r="AN39" s="54">
        <v>1187</v>
      </c>
      <c r="AO39" s="55">
        <f>AN39/E39</f>
        <v>0.33333333333333331</v>
      </c>
      <c r="AP39" s="54">
        <v>6809</v>
      </c>
      <c r="AQ39" s="55">
        <f t="shared" si="3"/>
        <v>1.9121033417579332</v>
      </c>
      <c r="AR39" s="54">
        <v>778</v>
      </c>
      <c r="AS39" s="54">
        <v>3069</v>
      </c>
      <c r="AT39" s="54">
        <v>3645</v>
      </c>
      <c r="AU39" s="54">
        <v>9704</v>
      </c>
      <c r="AV39" s="57">
        <v>107</v>
      </c>
      <c r="AW39" s="54">
        <v>12773</v>
      </c>
      <c r="AX39" s="55">
        <f t="shared" si="4"/>
        <v>3.5869137882617244</v>
      </c>
      <c r="AY39" s="55">
        <f t="shared" si="5"/>
        <v>1.8758995447202231</v>
      </c>
      <c r="AZ39" s="54">
        <v>256</v>
      </c>
      <c r="BA39" s="54">
        <v>3917</v>
      </c>
      <c r="BB39" s="54">
        <v>320801</v>
      </c>
      <c r="BC39" s="58">
        <v>169</v>
      </c>
      <c r="BD39" s="59">
        <v>1360</v>
      </c>
      <c r="BE39" s="60">
        <f>BD39/E39</f>
        <v>0.38191519236169613</v>
      </c>
    </row>
    <row r="40" spans="1:57" s="38" customFormat="1" ht="12.75" x14ac:dyDescent="0.2">
      <c r="A40" s="3"/>
      <c r="D40" s="3"/>
      <c r="E40" s="65"/>
      <c r="F40" s="41"/>
      <c r="G40" s="41"/>
      <c r="H40" s="42"/>
      <c r="I40" s="42"/>
      <c r="J40" s="42"/>
      <c r="K40" s="42"/>
      <c r="L40" s="42"/>
      <c r="M40" s="45"/>
      <c r="N40" s="45"/>
      <c r="O40" s="45"/>
      <c r="P40" s="45"/>
      <c r="Q40" s="45"/>
      <c r="R40" s="45"/>
      <c r="S40" s="66"/>
      <c r="T40" s="67"/>
      <c r="U40" s="66"/>
      <c r="V40" s="66"/>
      <c r="W40" s="48"/>
      <c r="X40" s="48"/>
      <c r="Y40" s="66"/>
      <c r="Z40" s="66"/>
      <c r="AA40" s="68"/>
      <c r="AB40" s="68"/>
      <c r="AC40" s="51"/>
      <c r="AD40" s="68"/>
      <c r="AE40" s="63"/>
      <c r="AF40" s="63"/>
      <c r="AG40" s="63"/>
      <c r="AH40" s="63"/>
      <c r="AI40" s="52"/>
      <c r="AJ40" s="52"/>
      <c r="AK40" s="52"/>
      <c r="AL40" s="63"/>
      <c r="AM40" s="63"/>
      <c r="AN40" s="56"/>
      <c r="AO40" s="55"/>
      <c r="AP40" s="69"/>
      <c r="AQ40" s="70"/>
      <c r="AR40" s="71"/>
      <c r="AS40" s="56"/>
      <c r="AT40" s="56"/>
      <c r="AU40" s="56"/>
      <c r="AV40" s="56"/>
      <c r="AW40" s="56"/>
      <c r="AX40" s="55"/>
      <c r="AY40" s="55"/>
      <c r="AZ40" s="71"/>
      <c r="BA40" s="71"/>
      <c r="BB40" s="71"/>
      <c r="BC40" s="61"/>
      <c r="BD40" s="59"/>
      <c r="BE40" s="60"/>
    </row>
    <row r="41" spans="1:57" s="73" customFormat="1" ht="12.75" x14ac:dyDescent="0.2">
      <c r="A41" s="72" t="s">
        <v>338</v>
      </c>
      <c r="D41" s="72"/>
      <c r="E41" s="74">
        <f>SUM(E4:E39)</f>
        <v>117707</v>
      </c>
      <c r="F41" s="74">
        <f>SUM(F4:F39)</f>
        <v>1689</v>
      </c>
      <c r="G41" s="74">
        <f>SUM(G4:G39)</f>
        <v>58061</v>
      </c>
      <c r="H41" s="75">
        <f t="shared" ref="H41:M41" si="7">SUM(H5:H39)</f>
        <v>2352</v>
      </c>
      <c r="I41" s="75">
        <f t="shared" si="7"/>
        <v>886</v>
      </c>
      <c r="J41" s="75">
        <f t="shared" si="7"/>
        <v>3238</v>
      </c>
      <c r="K41" s="75">
        <f t="shared" si="7"/>
        <v>474.64000000000004</v>
      </c>
      <c r="L41" s="75">
        <f t="shared" si="7"/>
        <v>154</v>
      </c>
      <c r="M41" s="76">
        <f t="shared" si="7"/>
        <v>174697</v>
      </c>
      <c r="N41" s="76"/>
      <c r="O41" s="76"/>
      <c r="P41" s="76"/>
      <c r="Q41" s="76"/>
      <c r="R41" s="76"/>
      <c r="S41" s="77">
        <f>SUM(S5:S39)</f>
        <v>4605969</v>
      </c>
      <c r="T41" s="78"/>
      <c r="U41" s="77">
        <f t="shared" ref="U41:AN41" si="8">SUM(U5:U39)</f>
        <v>70447</v>
      </c>
      <c r="V41" s="77">
        <f t="shared" si="8"/>
        <v>443322</v>
      </c>
      <c r="W41" s="77">
        <f t="shared" si="8"/>
        <v>220960</v>
      </c>
      <c r="X41" s="77">
        <f t="shared" si="8"/>
        <v>734729</v>
      </c>
      <c r="Y41" s="77">
        <f t="shared" si="8"/>
        <v>1978548</v>
      </c>
      <c r="Z41" s="77">
        <f t="shared" si="8"/>
        <v>7098286</v>
      </c>
      <c r="AA41" s="79">
        <f t="shared" si="8"/>
        <v>513182</v>
      </c>
      <c r="AB41" s="79">
        <f t="shared" si="8"/>
        <v>4538704</v>
      </c>
      <c r="AC41" s="79">
        <f t="shared" si="8"/>
        <v>1571312</v>
      </c>
      <c r="AD41" s="79">
        <f t="shared" si="8"/>
        <v>6702263</v>
      </c>
      <c r="AE41" s="80">
        <f t="shared" si="8"/>
        <v>592498</v>
      </c>
      <c r="AF41" s="80">
        <f t="shared" si="8"/>
        <v>50252</v>
      </c>
      <c r="AG41" s="80">
        <f t="shared" si="8"/>
        <v>24097</v>
      </c>
      <c r="AH41" s="80">
        <f t="shared" si="8"/>
        <v>2525</v>
      </c>
      <c r="AI41" s="80">
        <f t="shared" si="8"/>
        <v>669372</v>
      </c>
      <c r="AJ41" s="80">
        <f t="shared" si="8"/>
        <v>496822</v>
      </c>
      <c r="AK41" s="80">
        <f t="shared" si="8"/>
        <v>424463</v>
      </c>
      <c r="AL41" s="80">
        <f t="shared" si="8"/>
        <v>632</v>
      </c>
      <c r="AM41" s="80">
        <f t="shared" si="8"/>
        <v>1845</v>
      </c>
      <c r="AN41" s="81">
        <f t="shared" si="8"/>
        <v>62863</v>
      </c>
      <c r="AO41" s="81"/>
      <c r="AP41" s="81">
        <f>SUM(AP5:AP39)</f>
        <v>365207</v>
      </c>
      <c r="AQ41" s="82"/>
      <c r="AR41" s="81">
        <f t="shared" ref="AR41:AW41" si="9">SUM(AR5:AR39)</f>
        <v>73728</v>
      </c>
      <c r="AS41" s="81">
        <f t="shared" si="9"/>
        <v>129219</v>
      </c>
      <c r="AT41" s="81">
        <f t="shared" si="9"/>
        <v>158366</v>
      </c>
      <c r="AU41" s="81">
        <f t="shared" si="9"/>
        <v>560455</v>
      </c>
      <c r="AV41" s="81">
        <f t="shared" si="9"/>
        <v>4671</v>
      </c>
      <c r="AW41" s="81">
        <f t="shared" si="9"/>
        <v>689674</v>
      </c>
      <c r="AX41" s="82"/>
      <c r="AY41" s="82"/>
      <c r="AZ41" s="81">
        <f>SUM(AZ5:AZ39)</f>
        <v>24795</v>
      </c>
      <c r="BA41" s="81">
        <f>SUM(BA5:BA39)</f>
        <v>144288</v>
      </c>
      <c r="BB41" s="81">
        <f>SUM(BB5:BB39)</f>
        <v>745669</v>
      </c>
      <c r="BC41" s="83">
        <f>SUM(BC5:BC39)</f>
        <v>5236</v>
      </c>
      <c r="BD41" s="83">
        <f>SUM(BD5:BD39)</f>
        <v>54506</v>
      </c>
      <c r="BE41" s="84"/>
    </row>
    <row r="42" spans="1:57" s="73" customFormat="1" ht="12.75" x14ac:dyDescent="0.2">
      <c r="A42" s="72"/>
      <c r="D42" s="72"/>
      <c r="E42" s="74"/>
      <c r="F42" s="74"/>
      <c r="G42" s="74"/>
      <c r="H42" s="75"/>
      <c r="I42" s="75"/>
      <c r="J42" s="75"/>
      <c r="K42" s="75"/>
      <c r="L42" s="75"/>
      <c r="M42" s="85"/>
      <c r="N42" s="85"/>
      <c r="O42" s="85"/>
      <c r="P42" s="85"/>
      <c r="Q42" s="85"/>
      <c r="R42" s="85"/>
      <c r="S42" s="77"/>
      <c r="T42" s="78"/>
      <c r="U42" s="77"/>
      <c r="V42" s="77"/>
      <c r="W42" s="77"/>
      <c r="X42" s="77"/>
      <c r="Y42" s="77"/>
      <c r="Z42" s="77"/>
      <c r="AA42" s="79"/>
      <c r="AB42" s="79"/>
      <c r="AC42" s="79"/>
      <c r="AD42" s="79"/>
      <c r="AE42" s="80"/>
      <c r="AF42" s="80"/>
      <c r="AG42" s="80"/>
      <c r="AH42" s="80"/>
      <c r="AI42" s="80"/>
      <c r="AJ42" s="80"/>
      <c r="AK42" s="80"/>
      <c r="AL42" s="80"/>
      <c r="AM42" s="80"/>
      <c r="AN42" s="81"/>
      <c r="AO42" s="81"/>
      <c r="AP42" s="81"/>
      <c r="AQ42" s="82"/>
      <c r="AR42" s="81"/>
      <c r="AS42" s="81"/>
      <c r="AT42" s="81"/>
      <c r="AU42" s="81"/>
      <c r="AV42" s="81"/>
      <c r="AW42" s="81"/>
      <c r="AX42" s="82"/>
      <c r="AY42" s="82"/>
      <c r="AZ42" s="81"/>
      <c r="BA42" s="81"/>
      <c r="BB42" s="81"/>
      <c r="BC42" s="83"/>
      <c r="BD42" s="83"/>
      <c r="BE42" s="84"/>
    </row>
    <row r="43" spans="1:57" s="73" customFormat="1" ht="12.75" x14ac:dyDescent="0.2">
      <c r="A43" s="72" t="s">
        <v>371</v>
      </c>
      <c r="D43" s="72"/>
      <c r="E43" s="74">
        <f t="shared" ref="E43:P43" si="10">AVERAGE(E5:E39)</f>
        <v>3363.0571428571429</v>
      </c>
      <c r="F43" s="74">
        <f t="shared" si="10"/>
        <v>48.25714285714286</v>
      </c>
      <c r="G43" s="74">
        <f t="shared" si="10"/>
        <v>1658.8857142857144</v>
      </c>
      <c r="H43" s="75">
        <f t="shared" si="10"/>
        <v>67.2</v>
      </c>
      <c r="I43" s="75">
        <f t="shared" si="10"/>
        <v>25.314285714285713</v>
      </c>
      <c r="J43" s="75">
        <f t="shared" si="10"/>
        <v>92.51428571428572</v>
      </c>
      <c r="K43" s="75">
        <f t="shared" si="10"/>
        <v>13.561142857142858</v>
      </c>
      <c r="L43" s="75">
        <f t="shared" si="10"/>
        <v>4.4000000000000004</v>
      </c>
      <c r="M43" s="76">
        <f t="shared" si="10"/>
        <v>4991.3428571428567</v>
      </c>
      <c r="N43" s="86">
        <f t="shared" si="10"/>
        <v>1924.5882352941176</v>
      </c>
      <c r="O43" s="86">
        <f t="shared" si="10"/>
        <v>1999.6785714285713</v>
      </c>
      <c r="P43" s="86">
        <f t="shared" si="10"/>
        <v>2013.3214285714287</v>
      </c>
      <c r="Q43" s="76"/>
      <c r="R43" s="76"/>
      <c r="S43" s="77">
        <f t="shared" ref="S43:Z43" si="11">AVERAGE(S5:S39)</f>
        <v>131599.11428571428</v>
      </c>
      <c r="T43" s="78">
        <f t="shared" si="11"/>
        <v>38.647049978021016</v>
      </c>
      <c r="U43" s="77">
        <f t="shared" si="11"/>
        <v>2012.7714285714285</v>
      </c>
      <c r="V43" s="77">
        <f t="shared" si="11"/>
        <v>12666.342857142858</v>
      </c>
      <c r="W43" s="77">
        <f t="shared" si="11"/>
        <v>6498.8235294117649</v>
      </c>
      <c r="X43" s="77">
        <f t="shared" si="11"/>
        <v>20992.257142857143</v>
      </c>
      <c r="Y43" s="77">
        <f t="shared" si="11"/>
        <v>56529.942857142858</v>
      </c>
      <c r="Z43" s="77">
        <f t="shared" si="11"/>
        <v>202808.17142857143</v>
      </c>
      <c r="AA43" s="79">
        <f>AVERAGE(AA5:AA39)</f>
        <v>15093.588235294117</v>
      </c>
      <c r="AB43" s="79">
        <f t="shared" ref="AB43:AD43" si="12">AVERAGE(AB5:AB39)</f>
        <v>129677.25714285714</v>
      </c>
      <c r="AC43" s="79">
        <f t="shared" si="12"/>
        <v>44894.62857142857</v>
      </c>
      <c r="AD43" s="79">
        <f t="shared" si="12"/>
        <v>197125.38235294117</v>
      </c>
      <c r="AE43" s="80">
        <f t="shared" ref="AE43:BE43" si="13">AVERAGE(AE5:AE39)</f>
        <v>17954.484848484848</v>
      </c>
      <c r="AF43" s="80">
        <f t="shared" si="13"/>
        <v>1435.7714285714285</v>
      </c>
      <c r="AG43" s="80">
        <f t="shared" si="13"/>
        <v>688.48571428571427</v>
      </c>
      <c r="AH43" s="80">
        <f t="shared" si="13"/>
        <v>72.142857142857139</v>
      </c>
      <c r="AI43" s="80">
        <f t="shared" si="13"/>
        <v>19687.411764705881</v>
      </c>
      <c r="AJ43" s="80">
        <f t="shared" si="13"/>
        <v>14194.914285714285</v>
      </c>
      <c r="AK43" s="80">
        <f t="shared" si="13"/>
        <v>12127.514285714286</v>
      </c>
      <c r="AL43" s="80">
        <f t="shared" si="13"/>
        <v>18.588235294117649</v>
      </c>
      <c r="AM43" s="80">
        <f t="shared" si="13"/>
        <v>52.714285714285715</v>
      </c>
      <c r="AN43" s="81">
        <f t="shared" si="13"/>
        <v>1848.9117647058824</v>
      </c>
      <c r="AO43" s="87">
        <f t="shared" si="13"/>
        <v>0.53569114675472518</v>
      </c>
      <c r="AP43" s="81">
        <f t="shared" si="13"/>
        <v>10434.485714285714</v>
      </c>
      <c r="AQ43" s="87">
        <f t="shared" si="13"/>
        <v>3.1176380676466682</v>
      </c>
      <c r="AR43" s="81">
        <f t="shared" si="13"/>
        <v>2234.181818181818</v>
      </c>
      <c r="AS43" s="81">
        <f t="shared" si="13"/>
        <v>3800.5588235294117</v>
      </c>
      <c r="AT43" s="81">
        <f t="shared" si="13"/>
        <v>4657.8235294117649</v>
      </c>
      <c r="AU43" s="81">
        <f t="shared" si="13"/>
        <v>16013</v>
      </c>
      <c r="AV43" s="81">
        <f t="shared" si="13"/>
        <v>133.45714285714286</v>
      </c>
      <c r="AW43" s="81">
        <f t="shared" si="13"/>
        <v>19704.971428571429</v>
      </c>
      <c r="AX43" s="82">
        <f t="shared" si="13"/>
        <v>5.820625117470688</v>
      </c>
      <c r="AY43" s="82">
        <f t="shared" si="13"/>
        <v>2.087916858441961</v>
      </c>
      <c r="AZ43" s="81">
        <f t="shared" si="13"/>
        <v>708.42857142857144</v>
      </c>
      <c r="BA43" s="81">
        <f t="shared" si="13"/>
        <v>4809.6000000000004</v>
      </c>
      <c r="BB43" s="81">
        <f t="shared" si="13"/>
        <v>28679.576923076922</v>
      </c>
      <c r="BC43" s="83">
        <f t="shared" si="13"/>
        <v>149.6</v>
      </c>
      <c r="BD43" s="83">
        <f t="shared" si="13"/>
        <v>1651.6969696969697</v>
      </c>
      <c r="BE43" s="84">
        <f t="shared" si="13"/>
        <v>0.48758463523069467</v>
      </c>
    </row>
    <row r="44" spans="1:57" s="88" customFormat="1" ht="12.75" x14ac:dyDescent="0.2">
      <c r="A44" s="72" t="s">
        <v>347</v>
      </c>
      <c r="B44" s="73"/>
      <c r="C44" s="73"/>
      <c r="D44" s="72"/>
      <c r="E44" s="74">
        <f t="shared" ref="E44:P44" si="14">MEDIAN(E5:E39)</f>
        <v>3059</v>
      </c>
      <c r="F44" s="74">
        <f t="shared" si="14"/>
        <v>52</v>
      </c>
      <c r="G44" s="74">
        <f t="shared" si="14"/>
        <v>1755</v>
      </c>
      <c r="H44" s="75">
        <f t="shared" si="14"/>
        <v>56</v>
      </c>
      <c r="I44" s="75">
        <f t="shared" si="14"/>
        <v>10</v>
      </c>
      <c r="J44" s="75">
        <f t="shared" si="14"/>
        <v>78</v>
      </c>
      <c r="K44" s="75">
        <f t="shared" si="14"/>
        <v>7.29</v>
      </c>
      <c r="L44" s="75">
        <f t="shared" si="14"/>
        <v>4</v>
      </c>
      <c r="M44" s="76">
        <f t="shared" si="14"/>
        <v>3400</v>
      </c>
      <c r="N44" s="86">
        <f t="shared" si="14"/>
        <v>1910.5</v>
      </c>
      <c r="O44" s="86">
        <f t="shared" si="14"/>
        <v>2002</v>
      </c>
      <c r="P44" s="86">
        <f t="shared" si="14"/>
        <v>2018</v>
      </c>
      <c r="Q44" s="76"/>
      <c r="R44" s="76"/>
      <c r="S44" s="77">
        <f t="shared" ref="S44:BE44" si="15">MEDIAN(S5:S39)</f>
        <v>104500</v>
      </c>
      <c r="T44" s="78">
        <f t="shared" si="15"/>
        <v>32.743457427202358</v>
      </c>
      <c r="U44" s="77">
        <f t="shared" si="15"/>
        <v>300</v>
      </c>
      <c r="V44" s="77">
        <f t="shared" si="15"/>
        <v>4949</v>
      </c>
      <c r="W44" s="77">
        <f t="shared" si="15"/>
        <v>3520.5</v>
      </c>
      <c r="X44" s="77">
        <f t="shared" si="15"/>
        <v>10206</v>
      </c>
      <c r="Y44" s="77">
        <f t="shared" si="15"/>
        <v>16200</v>
      </c>
      <c r="Z44" s="77">
        <f t="shared" si="15"/>
        <v>137690</v>
      </c>
      <c r="AA44" s="79">
        <f t="shared" si="15"/>
        <v>13369</v>
      </c>
      <c r="AB44" s="79">
        <f t="shared" si="15"/>
        <v>86385</v>
      </c>
      <c r="AC44" s="79">
        <f t="shared" si="15"/>
        <v>28366</v>
      </c>
      <c r="AD44" s="79">
        <f t="shared" si="15"/>
        <v>128635.5</v>
      </c>
      <c r="AE44" s="80">
        <f t="shared" si="15"/>
        <v>15918</v>
      </c>
      <c r="AF44" s="80">
        <f t="shared" si="15"/>
        <v>1380</v>
      </c>
      <c r="AG44" s="80">
        <f t="shared" si="15"/>
        <v>563</v>
      </c>
      <c r="AH44" s="80">
        <f t="shared" si="15"/>
        <v>42</v>
      </c>
      <c r="AI44" s="80">
        <f t="shared" si="15"/>
        <v>18743.5</v>
      </c>
      <c r="AJ44" s="80">
        <f t="shared" si="15"/>
        <v>13757</v>
      </c>
      <c r="AK44" s="80">
        <f t="shared" si="15"/>
        <v>12351</v>
      </c>
      <c r="AL44" s="80">
        <f t="shared" si="15"/>
        <v>14.5</v>
      </c>
      <c r="AM44" s="80">
        <f t="shared" si="15"/>
        <v>52</v>
      </c>
      <c r="AN44" s="81">
        <f t="shared" si="15"/>
        <v>1631.5</v>
      </c>
      <c r="AO44" s="87">
        <f t="shared" si="15"/>
        <v>0.47264084009681051</v>
      </c>
      <c r="AP44" s="81">
        <f t="shared" si="15"/>
        <v>7349</v>
      </c>
      <c r="AQ44" s="87">
        <f t="shared" si="15"/>
        <v>2.4088229314901404</v>
      </c>
      <c r="AR44" s="81">
        <f t="shared" si="15"/>
        <v>968</v>
      </c>
      <c r="AS44" s="81">
        <f t="shared" si="15"/>
        <v>3067.5</v>
      </c>
      <c r="AT44" s="81">
        <f t="shared" si="15"/>
        <v>3606.5</v>
      </c>
      <c r="AU44" s="81">
        <f t="shared" si="15"/>
        <v>12426</v>
      </c>
      <c r="AV44" s="81">
        <f t="shared" si="15"/>
        <v>52</v>
      </c>
      <c r="AW44" s="81">
        <f t="shared" si="15"/>
        <v>14677</v>
      </c>
      <c r="AX44" s="82">
        <f t="shared" si="15"/>
        <v>5.1114285714285712</v>
      </c>
      <c r="AY44" s="82">
        <f t="shared" si="15"/>
        <v>2.0804597701149423</v>
      </c>
      <c r="AZ44" s="81">
        <f t="shared" si="15"/>
        <v>425</v>
      </c>
      <c r="BA44" s="81">
        <f t="shared" si="15"/>
        <v>2280</v>
      </c>
      <c r="BB44" s="81">
        <f t="shared" si="15"/>
        <v>4416.5</v>
      </c>
      <c r="BC44" s="83">
        <f t="shared" si="15"/>
        <v>105</v>
      </c>
      <c r="BD44" s="83">
        <f t="shared" si="15"/>
        <v>1129</v>
      </c>
      <c r="BE44" s="84">
        <f t="shared" si="15"/>
        <v>0.32968970380818052</v>
      </c>
    </row>
    <row r="46" spans="1:57" s="73" customFormat="1" ht="12.75" x14ac:dyDescent="0.2">
      <c r="A46" s="72"/>
      <c r="D46" s="72"/>
      <c r="E46" s="89"/>
      <c r="F46" s="90"/>
      <c r="G46" s="90"/>
      <c r="H46" s="75"/>
      <c r="I46" s="75"/>
      <c r="J46" s="75"/>
      <c r="K46" s="75"/>
      <c r="L46" s="75"/>
      <c r="M46" s="85"/>
      <c r="N46" s="85"/>
      <c r="O46" s="85"/>
      <c r="P46" s="85"/>
      <c r="Q46" s="85" t="str">
        <f>"Poor = " &amp; COUNTIF(Q5:Q39, "Poor")</f>
        <v>Poor = 4</v>
      </c>
      <c r="R46" s="85" t="str">
        <f>"Poor = " &amp; COUNTIF(R5:R39, "Poor")</f>
        <v>Poor = 4</v>
      </c>
      <c r="S46" s="77"/>
      <c r="T46" s="78"/>
      <c r="U46" s="77"/>
      <c r="V46" s="77"/>
      <c r="W46" s="91"/>
      <c r="X46" s="91"/>
      <c r="Y46" s="77"/>
      <c r="Z46" s="77"/>
      <c r="AA46" s="79"/>
      <c r="AB46" s="79"/>
      <c r="AC46" s="92"/>
      <c r="AD46" s="79"/>
      <c r="AE46" s="93"/>
      <c r="AF46" s="93"/>
      <c r="AG46" s="93"/>
      <c r="AH46" s="93"/>
      <c r="AI46" s="80"/>
      <c r="AJ46" s="80"/>
      <c r="AK46" s="80"/>
      <c r="AL46" s="93"/>
      <c r="AM46" s="93"/>
      <c r="AN46" s="94"/>
      <c r="AO46" s="82"/>
      <c r="AP46" s="95"/>
      <c r="AQ46" s="96"/>
      <c r="AR46" s="97"/>
      <c r="AS46" s="94"/>
      <c r="AT46" s="94"/>
      <c r="AU46" s="94"/>
      <c r="AV46" s="94"/>
      <c r="AW46" s="94"/>
      <c r="AX46" s="82"/>
      <c r="AY46" s="82"/>
      <c r="AZ46" s="97"/>
      <c r="BA46" s="97"/>
      <c r="BB46" s="97"/>
      <c r="BC46" s="98"/>
      <c r="BD46" s="83"/>
      <c r="BE46" s="84"/>
    </row>
    <row r="47" spans="1:57" s="73" customFormat="1" ht="12.75" x14ac:dyDescent="0.2">
      <c r="A47" s="72"/>
      <c r="D47" s="72"/>
      <c r="E47" s="89"/>
      <c r="F47" s="90"/>
      <c r="G47" s="90"/>
      <c r="H47" s="75"/>
      <c r="I47" s="75"/>
      <c r="J47" s="75"/>
      <c r="K47" s="75"/>
      <c r="L47" s="75"/>
      <c r="M47" s="85"/>
      <c r="N47" s="85"/>
      <c r="O47" s="85"/>
      <c r="P47" s="85"/>
      <c r="Q47" s="85" t="str">
        <f>"Fair = " &amp; COUNTIF(Q5:Q39, "Fair")</f>
        <v>Fair = 7</v>
      </c>
      <c r="R47" s="85" t="str">
        <f>"Fair = " &amp; COUNTIF(R5:R39, "Fair")</f>
        <v>Fair = 6</v>
      </c>
      <c r="S47" s="77"/>
      <c r="T47" s="78"/>
      <c r="U47" s="77"/>
      <c r="V47" s="77"/>
      <c r="W47" s="91"/>
      <c r="X47" s="91"/>
      <c r="Y47" s="77"/>
      <c r="Z47" s="77"/>
      <c r="AA47" s="79"/>
      <c r="AB47" s="79"/>
      <c r="AC47" s="92"/>
      <c r="AD47" s="79"/>
      <c r="AE47" s="93"/>
      <c r="AF47" s="93"/>
      <c r="AG47" s="93"/>
      <c r="AH47" s="93"/>
      <c r="AI47" s="80"/>
      <c r="AJ47" s="80"/>
      <c r="AK47" s="80"/>
      <c r="AL47" s="93"/>
      <c r="AM47" s="93"/>
      <c r="AN47" s="94"/>
      <c r="AO47" s="82"/>
      <c r="AP47" s="95"/>
      <c r="AQ47" s="96"/>
      <c r="AR47" s="97"/>
      <c r="AS47" s="94"/>
      <c r="AT47" s="94"/>
      <c r="AU47" s="94"/>
      <c r="AV47" s="94"/>
      <c r="AW47" s="94"/>
      <c r="AX47" s="82"/>
      <c r="AY47" s="82"/>
      <c r="AZ47" s="97"/>
      <c r="BA47" s="97"/>
      <c r="BB47" s="97"/>
      <c r="BC47" s="98"/>
      <c r="BD47" s="83"/>
      <c r="BE47" s="84"/>
    </row>
    <row r="48" spans="1:57" s="73" customFormat="1" ht="12.75" x14ac:dyDescent="0.2">
      <c r="A48" s="72"/>
      <c r="D48" s="72"/>
      <c r="E48" s="89"/>
      <c r="F48" s="90"/>
      <c r="G48" s="90"/>
      <c r="H48" s="75"/>
      <c r="I48" s="75"/>
      <c r="J48" s="75"/>
      <c r="K48" s="75"/>
      <c r="L48" s="75"/>
      <c r="M48" s="85"/>
      <c r="N48" s="85"/>
      <c r="O48" s="85"/>
      <c r="P48" s="85"/>
      <c r="Q48" s="85" t="str">
        <f>"Average = " &amp; COUNTIF(Q5:Q39, "Average")</f>
        <v>Average = 5</v>
      </c>
      <c r="R48" s="85" t="str">
        <f>"Average = " &amp; COUNTIF(R5:R39, "Average")</f>
        <v>Average = 4</v>
      </c>
      <c r="S48" s="77"/>
      <c r="T48" s="78"/>
      <c r="U48" s="77"/>
      <c r="V48" s="77"/>
      <c r="W48" s="91"/>
      <c r="X48" s="91"/>
      <c r="Y48" s="77"/>
      <c r="Z48" s="77"/>
      <c r="AA48" s="79"/>
      <c r="AB48" s="79"/>
      <c r="AC48" s="92"/>
      <c r="AD48" s="79"/>
      <c r="AE48" s="93"/>
      <c r="AF48" s="93"/>
      <c r="AG48" s="93"/>
      <c r="AH48" s="93"/>
      <c r="AI48" s="80"/>
      <c r="AJ48" s="80"/>
      <c r="AK48" s="80"/>
      <c r="AL48" s="93"/>
      <c r="AM48" s="93"/>
      <c r="AN48" s="94"/>
      <c r="AO48" s="82"/>
      <c r="AP48" s="95"/>
      <c r="AQ48" s="96"/>
      <c r="AR48" s="97"/>
      <c r="AS48" s="94"/>
      <c r="AT48" s="94"/>
      <c r="AU48" s="94"/>
      <c r="AV48" s="94"/>
      <c r="AW48" s="94"/>
      <c r="AX48" s="82"/>
      <c r="AY48" s="82"/>
      <c r="AZ48" s="97"/>
      <c r="BA48" s="97"/>
      <c r="BB48" s="97"/>
      <c r="BC48" s="98"/>
      <c r="BD48" s="83"/>
      <c r="BE48" s="84"/>
    </row>
    <row r="49" spans="1:57" s="73" customFormat="1" ht="12.75" x14ac:dyDescent="0.2">
      <c r="A49" s="72"/>
      <c r="D49" s="72"/>
      <c r="E49" s="89"/>
      <c r="F49" s="90"/>
      <c r="G49" s="90"/>
      <c r="H49" s="75"/>
      <c r="I49" s="75"/>
      <c r="J49" s="75"/>
      <c r="K49" s="75"/>
      <c r="L49" s="75"/>
      <c r="M49" s="85"/>
      <c r="N49" s="85"/>
      <c r="O49" s="85"/>
      <c r="P49" s="85"/>
      <c r="Q49" s="85" t="str">
        <f>"Good = " &amp; COUNTIF(Q5:Q39, "Good")</f>
        <v>Good = 13</v>
      </c>
      <c r="R49" s="85" t="str">
        <f>"Good = " &amp; COUNTIF(R5:R39, "Good")</f>
        <v>Good = 14</v>
      </c>
      <c r="S49" s="77"/>
      <c r="T49" s="78"/>
      <c r="U49" s="77"/>
      <c r="V49" s="77"/>
      <c r="W49" s="91"/>
      <c r="X49" s="91"/>
      <c r="Y49" s="77"/>
      <c r="Z49" s="77"/>
      <c r="AA49" s="79"/>
      <c r="AB49" s="79"/>
      <c r="AC49" s="92"/>
      <c r="AD49" s="79"/>
      <c r="AE49" s="93"/>
      <c r="AF49" s="93"/>
      <c r="AG49" s="93"/>
      <c r="AH49" s="93"/>
      <c r="AI49" s="80"/>
      <c r="AJ49" s="80"/>
      <c r="AK49" s="80"/>
      <c r="AL49" s="93"/>
      <c r="AM49" s="93"/>
      <c r="AN49" s="94"/>
      <c r="AO49" s="82"/>
      <c r="AP49" s="95"/>
      <c r="AQ49" s="96"/>
      <c r="AR49" s="97"/>
      <c r="AS49" s="94"/>
      <c r="AT49" s="94"/>
      <c r="AU49" s="94"/>
      <c r="AV49" s="94"/>
      <c r="AW49" s="94"/>
      <c r="AX49" s="82"/>
      <c r="AY49" s="82"/>
      <c r="AZ49" s="97"/>
      <c r="BA49" s="97"/>
      <c r="BB49" s="97"/>
      <c r="BC49" s="98"/>
      <c r="BD49" s="83"/>
      <c r="BE49" s="84"/>
    </row>
    <row r="50" spans="1:57" s="73" customFormat="1" ht="12.75" x14ac:dyDescent="0.2">
      <c r="A50" s="72"/>
      <c r="D50" s="72"/>
      <c r="E50" s="89"/>
      <c r="F50" s="90"/>
      <c r="G50" s="90"/>
      <c r="H50" s="75"/>
      <c r="I50" s="75"/>
      <c r="J50" s="75"/>
      <c r="K50" s="75"/>
      <c r="L50" s="75"/>
      <c r="M50" s="85"/>
      <c r="N50" s="85"/>
      <c r="O50" s="85"/>
      <c r="P50" s="85"/>
      <c r="Q50" s="85" t="str">
        <f>"Excellent = " &amp; COUNTIF(Q5:Q39, "Excellent")</f>
        <v>Excellent = 5</v>
      </c>
      <c r="R50" s="85" t="str">
        <f>"Excellent = " &amp; COUNTIF(R5:R39, "Excellent")</f>
        <v>Excellent = 6</v>
      </c>
      <c r="S50" s="77"/>
      <c r="T50" s="78"/>
      <c r="U50" s="77"/>
      <c r="V50" s="77"/>
      <c r="W50" s="91"/>
      <c r="X50" s="91"/>
      <c r="Y50" s="77"/>
      <c r="Z50" s="77"/>
      <c r="AA50" s="79"/>
      <c r="AB50" s="79"/>
      <c r="AC50" s="92"/>
      <c r="AD50" s="79"/>
      <c r="AE50" s="93"/>
      <c r="AF50" s="93"/>
      <c r="AG50" s="93"/>
      <c r="AH50" s="93"/>
      <c r="AI50" s="80"/>
      <c r="AJ50" s="80"/>
      <c r="AK50" s="80"/>
      <c r="AL50" s="93"/>
      <c r="AM50" s="93"/>
      <c r="AN50" s="94"/>
      <c r="AO50" s="82"/>
      <c r="AP50" s="95"/>
      <c r="AQ50" s="96"/>
      <c r="AR50" s="97"/>
      <c r="AS50" s="94"/>
      <c r="AT50" s="94"/>
      <c r="AU50" s="94"/>
      <c r="AV50" s="94"/>
      <c r="AW50" s="94"/>
      <c r="AX50" s="82"/>
      <c r="AY50" s="82"/>
      <c r="AZ50" s="97"/>
      <c r="BA50" s="97"/>
      <c r="BB50" s="97"/>
      <c r="BC50" s="98"/>
      <c r="BD50" s="83"/>
      <c r="BE50" s="84"/>
    </row>
  </sheetData>
  <autoFilter ref="A4:BE4" xr:uid="{00000000-0001-0000-0000-000000000000}">
    <sortState xmlns:xlrd2="http://schemas.microsoft.com/office/spreadsheetml/2017/richdata2" ref="A5:BE39">
      <sortCondition ref="A4"/>
    </sortState>
  </autoFilter>
  <mergeCells count="8">
    <mergeCell ref="AN3:BB3"/>
    <mergeCell ref="BC3:BE3"/>
    <mergeCell ref="E3:G3"/>
    <mergeCell ref="H3:L3"/>
    <mergeCell ref="M3:R3"/>
    <mergeCell ref="S3:Z3"/>
    <mergeCell ref="AA3:AD3"/>
    <mergeCell ref="AE3:AM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4EFC5-743A-4E56-B465-7F3A572BBC28}">
  <sheetPr>
    <tabColor theme="9" tint="-0.249977111117893"/>
  </sheetPr>
  <dimension ref="A1:BE48"/>
  <sheetViews>
    <sheetView workbookViewId="0">
      <pane xSplit="1" ySplit="4" topLeftCell="B5" activePane="bottomRight" state="frozen"/>
      <selection activeCell="B44" sqref="B44"/>
      <selection pane="topRight" activeCell="B44" sqref="B44"/>
      <selection pane="bottomLeft" activeCell="B44" sqref="B44"/>
      <selection pane="bottomRight" activeCell="B44" sqref="B44"/>
    </sheetView>
  </sheetViews>
  <sheetFormatPr defaultColWidth="9.140625" defaultRowHeight="15" x14ac:dyDescent="0.25"/>
  <cols>
    <col min="1" max="1" width="27.7109375" style="2" customWidth="1"/>
    <col min="2" max="2" width="21.85546875" style="12" customWidth="1"/>
    <col min="3" max="3" width="13.7109375" style="12" customWidth="1"/>
    <col min="4" max="4" width="27.7109375" style="2" customWidth="1"/>
    <col min="5" max="5" width="13.5703125" style="99" customWidth="1"/>
    <col min="6" max="6" width="11.28515625" style="100" customWidth="1"/>
    <col min="7" max="7" width="10.7109375" style="100" customWidth="1"/>
    <col min="8" max="8" width="10" style="101" customWidth="1"/>
    <col min="9" max="9" width="8.42578125" style="101" bestFit="1" customWidth="1"/>
    <col min="10" max="10" width="9.42578125" style="101" customWidth="1"/>
    <col min="11" max="11" width="11.140625" style="101" customWidth="1"/>
    <col min="12" max="12" width="9.28515625" style="101" customWidth="1"/>
    <col min="13" max="13" width="11.42578125" style="102" customWidth="1"/>
    <col min="14" max="14" width="10.5703125" style="102" bestFit="1" customWidth="1"/>
    <col min="15" max="15" width="13.5703125" style="102" bestFit="1" customWidth="1"/>
    <col min="16" max="16" width="10.42578125" style="102" customWidth="1"/>
    <col min="17" max="17" width="15.28515625" style="102" bestFit="1" customWidth="1"/>
    <col min="18" max="18" width="15.7109375" style="102" bestFit="1" customWidth="1"/>
    <col min="19" max="19" width="10.85546875" style="103" bestFit="1" customWidth="1"/>
    <col min="20" max="20" width="13.5703125" style="104" customWidth="1"/>
    <col min="21" max="21" width="8.85546875" style="103" customWidth="1"/>
    <col min="22" max="22" width="10" style="103" bestFit="1" customWidth="1"/>
    <col min="23" max="23" width="9" style="105" customWidth="1"/>
    <col min="24" max="24" width="9.85546875" style="105" customWidth="1"/>
    <col min="25" max="25" width="11.85546875" style="103" customWidth="1"/>
    <col min="26" max="26" width="11.5703125" style="103" customWidth="1"/>
    <col min="27" max="27" width="11.7109375" style="106" bestFit="1" customWidth="1"/>
    <col min="28" max="28" width="11.5703125" style="106" bestFit="1" customWidth="1"/>
    <col min="29" max="29" width="15" style="107" customWidth="1"/>
    <col min="30" max="30" width="12.5703125" style="106" customWidth="1"/>
    <col min="31" max="31" width="12.28515625" style="108" customWidth="1"/>
    <col min="32" max="32" width="11.85546875" style="108" customWidth="1"/>
    <col min="33" max="33" width="11.7109375" style="108" customWidth="1"/>
    <col min="34" max="34" width="11.5703125" style="108" customWidth="1"/>
    <col min="35" max="35" width="9.42578125" style="109" customWidth="1"/>
    <col min="36" max="36" width="10.28515625" style="109" customWidth="1"/>
    <col min="37" max="37" width="11" style="109" customWidth="1"/>
    <col min="38" max="38" width="12.28515625" style="108" customWidth="1"/>
    <col min="39" max="39" width="12.5703125" style="108" customWidth="1"/>
    <col min="40" max="40" width="12.7109375" style="110" customWidth="1"/>
    <col min="41" max="41" width="12.7109375" style="111" customWidth="1"/>
    <col min="42" max="42" width="8.85546875" style="112" customWidth="1"/>
    <col min="43" max="43" width="13.5703125" style="113" customWidth="1"/>
    <col min="44" max="44" width="12.140625" style="114" customWidth="1"/>
    <col min="45" max="45" width="11.140625" style="110" customWidth="1"/>
    <col min="46" max="46" width="11.42578125" style="110" customWidth="1"/>
    <col min="47" max="47" width="9.42578125" style="110" customWidth="1"/>
    <col min="48" max="48" width="10.140625" style="110" customWidth="1"/>
    <col min="49" max="49" width="8.7109375" style="110" customWidth="1"/>
    <col min="50" max="51" width="12.85546875" style="111" customWidth="1"/>
    <col min="52" max="53" width="11.28515625" style="114" customWidth="1"/>
    <col min="54" max="54" width="9.140625" style="114" customWidth="1"/>
    <col min="55" max="55" width="11.5703125" style="115" bestFit="1" customWidth="1"/>
    <col min="56" max="56" width="11.28515625" style="116" bestFit="1" customWidth="1"/>
    <col min="57" max="57" width="14.28515625" style="117" customWidth="1"/>
    <col min="58" max="16384" width="9.140625" style="12"/>
  </cols>
  <sheetData>
    <row r="1" spans="1:57" ht="23.25" x14ac:dyDescent="0.35">
      <c r="A1" s="1" t="s">
        <v>354</v>
      </c>
      <c r="B1" s="2"/>
      <c r="C1" s="3"/>
      <c r="E1" s="4"/>
      <c r="F1" s="5"/>
      <c r="G1" s="5"/>
      <c r="H1" s="6"/>
      <c r="I1" s="6"/>
      <c r="J1" s="6"/>
      <c r="K1" s="6"/>
      <c r="L1" s="6"/>
      <c r="M1" s="5"/>
      <c r="N1" s="5"/>
      <c r="O1" s="5"/>
      <c r="P1" s="5"/>
      <c r="Q1" s="5"/>
      <c r="R1" s="5"/>
      <c r="S1" s="7"/>
      <c r="T1" s="8"/>
      <c r="U1" s="7"/>
      <c r="V1" s="7"/>
      <c r="W1" s="5"/>
      <c r="X1" s="5"/>
      <c r="Y1" s="7"/>
      <c r="Z1" s="7"/>
      <c r="AA1" s="7"/>
      <c r="AB1" s="7"/>
      <c r="AC1" s="5"/>
      <c r="AD1" s="7"/>
      <c r="AE1" s="5"/>
      <c r="AF1" s="5"/>
      <c r="AG1" s="5"/>
      <c r="AH1" s="5"/>
      <c r="AI1" s="6"/>
      <c r="AJ1" s="6"/>
      <c r="AK1" s="6"/>
      <c r="AL1" s="5"/>
      <c r="AM1" s="5"/>
      <c r="AN1" s="5"/>
      <c r="AO1" s="9"/>
      <c r="AP1" s="4"/>
      <c r="AQ1" s="10"/>
      <c r="AR1" s="11"/>
      <c r="AS1" s="5"/>
      <c r="AT1" s="5"/>
      <c r="AU1" s="5"/>
      <c r="AV1" s="5"/>
      <c r="AW1" s="5"/>
      <c r="AX1" s="9"/>
      <c r="AY1" s="9"/>
      <c r="AZ1" s="11"/>
      <c r="BA1" s="11"/>
      <c r="BB1" s="11"/>
      <c r="BC1" s="5"/>
      <c r="BD1" s="6"/>
      <c r="BE1" s="9"/>
    </row>
    <row r="2" spans="1:57" x14ac:dyDescent="0.25">
      <c r="A2" s="13" t="s">
        <v>376</v>
      </c>
      <c r="B2" s="13"/>
      <c r="C2" s="13"/>
      <c r="E2" s="4"/>
      <c r="F2" s="5"/>
      <c r="G2" s="5"/>
      <c r="H2" s="6"/>
      <c r="I2" s="6"/>
      <c r="J2" s="6"/>
      <c r="K2" s="6"/>
      <c r="L2" s="6"/>
      <c r="M2" s="5"/>
      <c r="N2" s="5"/>
      <c r="O2" s="5"/>
      <c r="P2" s="5"/>
      <c r="Q2" s="5"/>
      <c r="R2" s="5"/>
      <c r="S2" s="7"/>
      <c r="T2" s="8"/>
      <c r="U2" s="7"/>
      <c r="V2" s="7"/>
      <c r="W2" s="5"/>
      <c r="X2" s="5"/>
      <c r="Y2" s="7"/>
      <c r="Z2" s="7"/>
      <c r="AA2" s="7"/>
      <c r="AB2" s="7"/>
      <c r="AC2" s="5"/>
      <c r="AD2" s="7"/>
      <c r="AE2" s="5"/>
      <c r="AF2" s="5"/>
      <c r="AG2" s="5"/>
      <c r="AH2" s="5"/>
      <c r="AI2" s="6"/>
      <c r="AJ2" s="6"/>
      <c r="AK2" s="6"/>
      <c r="AL2" s="5"/>
      <c r="AM2" s="5"/>
      <c r="AN2" s="5"/>
      <c r="AO2" s="9"/>
      <c r="AP2" s="4"/>
      <c r="AQ2" s="10"/>
      <c r="AR2" s="11"/>
      <c r="AS2" s="5"/>
      <c r="AT2" s="5"/>
      <c r="AU2" s="5"/>
      <c r="AV2" s="5"/>
      <c r="AW2" s="5"/>
      <c r="AX2" s="9"/>
      <c r="AY2" s="9"/>
      <c r="AZ2" s="11"/>
      <c r="BA2" s="11"/>
      <c r="BB2" s="11"/>
      <c r="BC2" s="5"/>
      <c r="BD2" s="6"/>
      <c r="BE2" s="9"/>
    </row>
    <row r="3" spans="1:57" x14ac:dyDescent="0.25">
      <c r="A3" s="14"/>
      <c r="B3" s="15"/>
      <c r="C3" s="15"/>
      <c r="D3" s="16"/>
      <c r="E3" s="123" t="s">
        <v>344</v>
      </c>
      <c r="F3" s="124"/>
      <c r="G3" s="124"/>
      <c r="H3" s="125"/>
      <c r="I3" s="125"/>
      <c r="J3" s="125"/>
      <c r="K3" s="125"/>
      <c r="L3" s="125"/>
      <c r="M3" s="126" t="s">
        <v>345</v>
      </c>
      <c r="N3" s="126"/>
      <c r="O3" s="126"/>
      <c r="P3" s="126"/>
      <c r="Q3" s="126"/>
      <c r="R3" s="126"/>
      <c r="S3" s="127" t="s">
        <v>346</v>
      </c>
      <c r="T3" s="127"/>
      <c r="U3" s="127"/>
      <c r="V3" s="127"/>
      <c r="W3" s="127"/>
      <c r="X3" s="127"/>
      <c r="Y3" s="127"/>
      <c r="Z3" s="127"/>
      <c r="AA3" s="128"/>
      <c r="AB3" s="128"/>
      <c r="AC3" s="128"/>
      <c r="AD3" s="128"/>
      <c r="AE3" s="120"/>
      <c r="AF3" s="120"/>
      <c r="AG3" s="120"/>
      <c r="AH3" s="120"/>
      <c r="AI3" s="120"/>
      <c r="AJ3" s="120"/>
      <c r="AK3" s="120"/>
      <c r="AL3" s="120"/>
      <c r="AM3" s="120"/>
      <c r="AN3" s="121"/>
      <c r="AO3" s="121"/>
      <c r="AP3" s="121"/>
      <c r="AQ3" s="121"/>
      <c r="AR3" s="121"/>
      <c r="AS3" s="121"/>
      <c r="AT3" s="121"/>
      <c r="AU3" s="121"/>
      <c r="AV3" s="121"/>
      <c r="AW3" s="121"/>
      <c r="AX3" s="121"/>
      <c r="AY3" s="121"/>
      <c r="AZ3" s="121"/>
      <c r="BA3" s="121"/>
      <c r="BB3" s="121"/>
      <c r="BC3" s="122"/>
      <c r="BD3" s="122"/>
      <c r="BE3" s="122"/>
    </row>
    <row r="4" spans="1:57" s="37" customFormat="1" ht="60" customHeight="1" x14ac:dyDescent="0.25">
      <c r="A4" s="17" t="s">
        <v>14</v>
      </c>
      <c r="B4" s="17" t="s">
        <v>2</v>
      </c>
      <c r="C4" s="17" t="s">
        <v>0</v>
      </c>
      <c r="D4" s="17" t="s">
        <v>1</v>
      </c>
      <c r="E4" s="18" t="s">
        <v>317</v>
      </c>
      <c r="F4" s="19" t="s">
        <v>318</v>
      </c>
      <c r="G4" s="19" t="s">
        <v>319</v>
      </c>
      <c r="H4" s="20" t="s">
        <v>340</v>
      </c>
      <c r="I4" s="20" t="s">
        <v>341</v>
      </c>
      <c r="J4" s="20" t="s">
        <v>342</v>
      </c>
      <c r="K4" s="20" t="s">
        <v>343</v>
      </c>
      <c r="L4" s="20" t="s">
        <v>372</v>
      </c>
      <c r="M4" s="21" t="s">
        <v>320</v>
      </c>
      <c r="N4" s="21" t="s">
        <v>373</v>
      </c>
      <c r="O4" s="21" t="s">
        <v>355</v>
      </c>
      <c r="P4" s="21" t="s">
        <v>356</v>
      </c>
      <c r="Q4" s="21" t="s">
        <v>357</v>
      </c>
      <c r="R4" s="21" t="s">
        <v>358</v>
      </c>
      <c r="S4" s="22" t="s">
        <v>321</v>
      </c>
      <c r="T4" s="23" t="s">
        <v>349</v>
      </c>
      <c r="U4" s="22" t="s">
        <v>322</v>
      </c>
      <c r="V4" s="22" t="s">
        <v>323</v>
      </c>
      <c r="W4" s="24" t="s">
        <v>324</v>
      </c>
      <c r="X4" s="24" t="s">
        <v>377</v>
      </c>
      <c r="Y4" s="22" t="s">
        <v>325</v>
      </c>
      <c r="Z4" s="22" t="s">
        <v>326</v>
      </c>
      <c r="AA4" s="25" t="s">
        <v>368</v>
      </c>
      <c r="AB4" s="25" t="s">
        <v>327</v>
      </c>
      <c r="AC4" s="26" t="s">
        <v>359</v>
      </c>
      <c r="AD4" s="25" t="s">
        <v>328</v>
      </c>
      <c r="AE4" s="27" t="s">
        <v>369</v>
      </c>
      <c r="AF4" s="27" t="s">
        <v>370</v>
      </c>
      <c r="AG4" s="27" t="s">
        <v>329</v>
      </c>
      <c r="AH4" s="27" t="s">
        <v>348</v>
      </c>
      <c r="AI4" s="28" t="s">
        <v>330</v>
      </c>
      <c r="AJ4" s="29" t="s">
        <v>331</v>
      </c>
      <c r="AK4" s="28" t="s">
        <v>360</v>
      </c>
      <c r="AL4" s="27" t="s">
        <v>361</v>
      </c>
      <c r="AM4" s="27" t="s">
        <v>332</v>
      </c>
      <c r="AN4" s="30" t="s">
        <v>335</v>
      </c>
      <c r="AO4" s="31" t="s">
        <v>350</v>
      </c>
      <c r="AP4" s="30" t="s">
        <v>333</v>
      </c>
      <c r="AQ4" s="31" t="s">
        <v>351</v>
      </c>
      <c r="AR4" s="32" t="s">
        <v>334</v>
      </c>
      <c r="AS4" s="30" t="s">
        <v>362</v>
      </c>
      <c r="AT4" s="30" t="s">
        <v>363</v>
      </c>
      <c r="AU4" s="30" t="s">
        <v>364</v>
      </c>
      <c r="AV4" s="30" t="s">
        <v>374</v>
      </c>
      <c r="AW4" s="30" t="s">
        <v>365</v>
      </c>
      <c r="AX4" s="31" t="s">
        <v>352</v>
      </c>
      <c r="AY4" s="31" t="s">
        <v>353</v>
      </c>
      <c r="AZ4" s="32" t="s">
        <v>375</v>
      </c>
      <c r="BA4" s="32" t="s">
        <v>336</v>
      </c>
      <c r="BB4" s="33" t="s">
        <v>337</v>
      </c>
      <c r="BC4" s="34" t="s">
        <v>339</v>
      </c>
      <c r="BD4" s="35" t="s">
        <v>366</v>
      </c>
      <c r="BE4" s="36" t="s">
        <v>367</v>
      </c>
    </row>
    <row r="5" spans="1:57" s="38" customFormat="1" ht="12.75" x14ac:dyDescent="0.2">
      <c r="A5" s="3" t="s">
        <v>12</v>
      </c>
      <c r="B5" s="38" t="s">
        <v>175</v>
      </c>
      <c r="C5" s="3" t="s">
        <v>176</v>
      </c>
      <c r="D5" s="3" t="s">
        <v>8</v>
      </c>
      <c r="E5" s="39">
        <v>16261</v>
      </c>
      <c r="F5" s="40">
        <v>52</v>
      </c>
      <c r="G5" s="39">
        <v>1928</v>
      </c>
      <c r="H5" s="42">
        <v>223</v>
      </c>
      <c r="I5" s="42">
        <v>70</v>
      </c>
      <c r="J5" s="42">
        <v>293</v>
      </c>
      <c r="K5" s="42">
        <v>16</v>
      </c>
      <c r="L5" s="42">
        <v>11</v>
      </c>
      <c r="M5" s="43">
        <v>20000</v>
      </c>
      <c r="N5" s="44">
        <v>1908</v>
      </c>
      <c r="O5" s="44">
        <v>2001</v>
      </c>
      <c r="P5" s="44">
        <v>2018</v>
      </c>
      <c r="Q5" s="45" t="s">
        <v>13</v>
      </c>
      <c r="R5" s="45" t="s">
        <v>9</v>
      </c>
      <c r="S5" s="46">
        <v>424400</v>
      </c>
      <c r="T5" s="47">
        <f t="shared" ref="T5:T37" si="0">S5/E5</f>
        <v>26.09925588832175</v>
      </c>
      <c r="U5" s="46">
        <v>29707</v>
      </c>
      <c r="V5" s="46">
        <v>0</v>
      </c>
      <c r="W5" s="46"/>
      <c r="X5" s="46">
        <f t="shared" ref="X5:X37" si="1">SUM(U5:W5)</f>
        <v>29707</v>
      </c>
      <c r="Y5" s="46">
        <v>190399</v>
      </c>
      <c r="Z5" s="46">
        <v>644506</v>
      </c>
      <c r="AA5" s="49">
        <v>44024</v>
      </c>
      <c r="AB5" s="49">
        <v>445263</v>
      </c>
      <c r="AC5" s="50">
        <v>163817</v>
      </c>
      <c r="AD5" s="49">
        <v>658646</v>
      </c>
      <c r="AE5" s="52">
        <v>53589</v>
      </c>
      <c r="AF5" s="52">
        <v>3550</v>
      </c>
      <c r="AG5" s="52">
        <v>1689</v>
      </c>
      <c r="AH5" s="53">
        <v>293</v>
      </c>
      <c r="AI5" s="52">
        <v>59121</v>
      </c>
      <c r="AJ5" s="52">
        <v>13774</v>
      </c>
      <c r="AK5" s="52">
        <v>12370</v>
      </c>
      <c r="AL5" s="53">
        <v>109</v>
      </c>
      <c r="AM5" s="53">
        <v>52</v>
      </c>
      <c r="AN5" s="57" t="s">
        <v>6</v>
      </c>
      <c r="AO5" s="55"/>
      <c r="AP5" s="56"/>
      <c r="AQ5" s="55"/>
      <c r="AR5" s="54"/>
      <c r="AS5" s="56"/>
      <c r="AT5" s="54"/>
      <c r="AU5" s="57"/>
      <c r="AV5" s="56"/>
      <c r="AW5" s="57"/>
      <c r="AX5" s="55"/>
      <c r="AY5" s="55"/>
      <c r="AZ5" s="54"/>
      <c r="BA5" s="54"/>
      <c r="BB5" s="54"/>
      <c r="BC5" s="61"/>
      <c r="BD5" s="59"/>
      <c r="BE5" s="60"/>
    </row>
    <row r="6" spans="1:57" s="38" customFormat="1" ht="12.75" x14ac:dyDescent="0.2">
      <c r="A6" s="3" t="s">
        <v>23</v>
      </c>
      <c r="B6" s="38" t="s">
        <v>187</v>
      </c>
      <c r="C6" s="3" t="s">
        <v>187</v>
      </c>
      <c r="D6" s="3" t="s">
        <v>8</v>
      </c>
      <c r="E6" s="39">
        <v>16230</v>
      </c>
      <c r="F6" s="40">
        <v>50</v>
      </c>
      <c r="G6" s="39">
        <v>2080</v>
      </c>
      <c r="H6" s="42">
        <v>160</v>
      </c>
      <c r="I6" s="42">
        <v>230</v>
      </c>
      <c r="J6" s="42">
        <v>390</v>
      </c>
      <c r="K6" s="42">
        <v>13</v>
      </c>
      <c r="L6" s="42">
        <v>18</v>
      </c>
      <c r="M6" s="43">
        <v>11511</v>
      </c>
      <c r="N6" s="44">
        <v>1865</v>
      </c>
      <c r="O6" s="44">
        <v>2020</v>
      </c>
      <c r="P6" s="44">
        <v>2020</v>
      </c>
      <c r="Q6" s="45" t="s">
        <v>9</v>
      </c>
      <c r="R6" s="45" t="s">
        <v>9</v>
      </c>
      <c r="S6" s="46">
        <v>518500</v>
      </c>
      <c r="T6" s="47">
        <f t="shared" si="0"/>
        <v>31.947011706715958</v>
      </c>
      <c r="U6" s="46">
        <v>300</v>
      </c>
      <c r="V6" s="46">
        <v>25618</v>
      </c>
      <c r="W6" s="46">
        <v>3995</v>
      </c>
      <c r="X6" s="46">
        <f t="shared" si="1"/>
        <v>29913</v>
      </c>
      <c r="Y6" s="46">
        <v>111170</v>
      </c>
      <c r="Z6" s="46">
        <v>655588</v>
      </c>
      <c r="AA6" s="49">
        <v>49956</v>
      </c>
      <c r="AB6" s="49">
        <v>414982</v>
      </c>
      <c r="AC6" s="50">
        <v>155208</v>
      </c>
      <c r="AD6" s="49">
        <v>624462</v>
      </c>
      <c r="AE6" s="52">
        <v>52033</v>
      </c>
      <c r="AF6" s="52">
        <v>3461</v>
      </c>
      <c r="AG6" s="52">
        <v>1596</v>
      </c>
      <c r="AH6" s="53">
        <v>106</v>
      </c>
      <c r="AI6" s="52">
        <v>57196</v>
      </c>
      <c r="AJ6" s="52">
        <v>17867</v>
      </c>
      <c r="AK6" s="52">
        <v>15352</v>
      </c>
      <c r="AL6" s="53">
        <v>96</v>
      </c>
      <c r="AM6" s="53">
        <v>57</v>
      </c>
      <c r="AN6" s="54">
        <v>8177</v>
      </c>
      <c r="AO6" s="55">
        <f t="shared" ref="AO6:AO37" si="2">AN6/E6</f>
        <v>0.50382008626001229</v>
      </c>
      <c r="AP6" s="54">
        <v>76215</v>
      </c>
      <c r="AQ6" s="55">
        <f t="shared" ref="AQ6:AQ28" si="3">AP6/E6</f>
        <v>4.6959334565619226</v>
      </c>
      <c r="AR6" s="54">
        <v>2214</v>
      </c>
      <c r="AS6" s="54">
        <v>7480</v>
      </c>
      <c r="AT6" s="54">
        <v>11958</v>
      </c>
      <c r="AU6" s="54">
        <v>40567</v>
      </c>
      <c r="AV6" s="57">
        <v>251</v>
      </c>
      <c r="AW6" s="54">
        <v>48047</v>
      </c>
      <c r="AX6" s="55">
        <f t="shared" ref="AX6:AX37" si="4">AW6/E6</f>
        <v>2.9603820086260013</v>
      </c>
      <c r="AY6" s="55">
        <f t="shared" ref="AY6:AY28" si="5">AW6/AP6</f>
        <v>0.63041396050646203</v>
      </c>
      <c r="AZ6" s="54">
        <v>6448</v>
      </c>
      <c r="BA6" s="54">
        <v>49383</v>
      </c>
      <c r="BB6" s="54">
        <v>30101</v>
      </c>
      <c r="BC6" s="58">
        <v>103</v>
      </c>
      <c r="BD6" s="59">
        <v>4457</v>
      </c>
      <c r="BE6" s="60">
        <f t="shared" ref="BE6:BE37" si="6">BD6/E6</f>
        <v>0.27461491065927296</v>
      </c>
    </row>
    <row r="7" spans="1:57" s="38" customFormat="1" ht="12.75" x14ac:dyDescent="0.2">
      <c r="A7" s="3" t="s">
        <v>26</v>
      </c>
      <c r="B7" s="38" t="s">
        <v>190</v>
      </c>
      <c r="C7" s="3" t="s">
        <v>191</v>
      </c>
      <c r="D7" s="3" t="s">
        <v>8</v>
      </c>
      <c r="E7" s="39">
        <v>7788</v>
      </c>
      <c r="F7" s="40">
        <v>52</v>
      </c>
      <c r="G7" s="39">
        <v>1924</v>
      </c>
      <c r="H7" s="42">
        <v>125</v>
      </c>
      <c r="I7" s="42">
        <v>30</v>
      </c>
      <c r="J7" s="42">
        <v>155</v>
      </c>
      <c r="K7" s="42">
        <v>30</v>
      </c>
      <c r="L7" s="42">
        <v>6</v>
      </c>
      <c r="M7" s="43">
        <v>7781</v>
      </c>
      <c r="N7" s="44">
        <v>1912</v>
      </c>
      <c r="O7" s="44">
        <v>2018</v>
      </c>
      <c r="P7" s="44">
        <v>2018</v>
      </c>
      <c r="Q7" s="45" t="s">
        <v>5</v>
      </c>
      <c r="R7" s="45" t="s">
        <v>5</v>
      </c>
      <c r="S7" s="46">
        <v>171245</v>
      </c>
      <c r="T7" s="47">
        <f t="shared" si="0"/>
        <v>21.988315356959426</v>
      </c>
      <c r="U7" s="46">
        <v>0</v>
      </c>
      <c r="V7" s="46">
        <v>11567</v>
      </c>
      <c r="W7" s="46">
        <v>10777</v>
      </c>
      <c r="X7" s="46">
        <f t="shared" si="1"/>
        <v>22344</v>
      </c>
      <c r="Y7" s="46">
        <v>117992</v>
      </c>
      <c r="Z7" s="46">
        <v>300804</v>
      </c>
      <c r="AA7" s="49">
        <v>19436</v>
      </c>
      <c r="AB7" s="49">
        <v>187455</v>
      </c>
      <c r="AC7" s="50">
        <v>86606</v>
      </c>
      <c r="AD7" s="49">
        <v>298909</v>
      </c>
      <c r="AE7" s="52">
        <v>20484</v>
      </c>
      <c r="AF7" s="52">
        <v>1107</v>
      </c>
      <c r="AG7" s="53">
        <v>438</v>
      </c>
      <c r="AH7" s="53">
        <v>43</v>
      </c>
      <c r="AI7" s="52">
        <v>22072</v>
      </c>
      <c r="AJ7" s="52">
        <v>14314</v>
      </c>
      <c r="AK7" s="52">
        <v>12815</v>
      </c>
      <c r="AL7" s="53">
        <v>10</v>
      </c>
      <c r="AM7" s="53">
        <v>54</v>
      </c>
      <c r="AN7" s="54">
        <v>6088</v>
      </c>
      <c r="AO7" s="55">
        <f t="shared" si="2"/>
        <v>0.78171545968156142</v>
      </c>
      <c r="AP7" s="54">
        <v>16476</v>
      </c>
      <c r="AQ7" s="55">
        <f t="shared" si="3"/>
        <v>2.115562403697997</v>
      </c>
      <c r="AR7" s="54">
        <v>150</v>
      </c>
      <c r="AS7" s="54">
        <v>11169</v>
      </c>
      <c r="AT7" s="54">
        <v>12457</v>
      </c>
      <c r="AU7" s="54">
        <v>16905</v>
      </c>
      <c r="AV7" s="57">
        <v>13</v>
      </c>
      <c r="AW7" s="54">
        <v>28074</v>
      </c>
      <c r="AX7" s="55">
        <f t="shared" si="4"/>
        <v>3.6047765793528503</v>
      </c>
      <c r="AY7" s="55">
        <f t="shared" si="5"/>
        <v>1.7039329934450109</v>
      </c>
      <c r="AZ7" s="54">
        <v>472</v>
      </c>
      <c r="BA7" s="54">
        <v>2548</v>
      </c>
      <c r="BB7" s="54">
        <v>13984</v>
      </c>
      <c r="BC7" s="58">
        <v>98</v>
      </c>
      <c r="BD7" s="59">
        <v>1315</v>
      </c>
      <c r="BE7" s="60">
        <f t="shared" si="6"/>
        <v>0.16884951206985105</v>
      </c>
    </row>
    <row r="8" spans="1:57" s="38" customFormat="1" ht="12.75" x14ac:dyDescent="0.2">
      <c r="A8" s="3" t="s">
        <v>30</v>
      </c>
      <c r="B8" s="38" t="s">
        <v>195</v>
      </c>
      <c r="C8" s="3" t="s">
        <v>181</v>
      </c>
      <c r="D8" s="3" t="s">
        <v>8</v>
      </c>
      <c r="E8" s="39">
        <v>5766</v>
      </c>
      <c r="F8" s="40">
        <v>52</v>
      </c>
      <c r="G8" s="39">
        <v>1896</v>
      </c>
      <c r="H8" s="42">
        <v>109</v>
      </c>
      <c r="I8" s="42">
        <v>0</v>
      </c>
      <c r="J8" s="42">
        <v>109</v>
      </c>
      <c r="K8" s="42">
        <v>10</v>
      </c>
      <c r="L8" s="42">
        <v>4</v>
      </c>
      <c r="M8" s="43">
        <v>4426</v>
      </c>
      <c r="N8" s="44">
        <v>1830</v>
      </c>
      <c r="O8" s="44">
        <v>1960</v>
      </c>
      <c r="P8" s="44">
        <v>1990</v>
      </c>
      <c r="Q8" s="45" t="s">
        <v>10</v>
      </c>
      <c r="R8" s="45" t="s">
        <v>17</v>
      </c>
      <c r="S8" s="46">
        <v>98250</v>
      </c>
      <c r="T8" s="47">
        <f t="shared" si="0"/>
        <v>17.039542143600418</v>
      </c>
      <c r="U8" s="46">
        <v>737</v>
      </c>
      <c r="V8" s="46">
        <v>9576</v>
      </c>
      <c r="W8" s="46">
        <v>1500</v>
      </c>
      <c r="X8" s="46">
        <f t="shared" si="1"/>
        <v>11813</v>
      </c>
      <c r="Y8" s="46">
        <v>93537</v>
      </c>
      <c r="Z8" s="46">
        <v>202100</v>
      </c>
      <c r="AA8" s="49">
        <v>18000</v>
      </c>
      <c r="AB8" s="49">
        <v>106872</v>
      </c>
      <c r="AC8" s="50">
        <v>75000</v>
      </c>
      <c r="AD8" s="49">
        <v>201072</v>
      </c>
      <c r="AE8" s="52">
        <v>29296</v>
      </c>
      <c r="AF8" s="52">
        <v>2644</v>
      </c>
      <c r="AG8" s="52">
        <v>1470</v>
      </c>
      <c r="AH8" s="53">
        <v>54</v>
      </c>
      <c r="AI8" s="52">
        <v>33464</v>
      </c>
      <c r="AJ8" s="52">
        <v>13158</v>
      </c>
      <c r="AK8" s="52">
        <v>10598</v>
      </c>
      <c r="AL8" s="53">
        <v>79</v>
      </c>
      <c r="AM8" s="53">
        <v>53</v>
      </c>
      <c r="AN8" s="54">
        <v>1798</v>
      </c>
      <c r="AO8" s="55">
        <f t="shared" si="2"/>
        <v>0.31182795698924731</v>
      </c>
      <c r="AP8" s="54">
        <v>15350</v>
      </c>
      <c r="AQ8" s="55">
        <f t="shared" si="3"/>
        <v>2.662157474852584</v>
      </c>
      <c r="AR8" s="54">
        <v>1000</v>
      </c>
      <c r="AS8" s="54">
        <v>4722</v>
      </c>
      <c r="AT8" s="54">
        <v>5573</v>
      </c>
      <c r="AU8" s="54">
        <v>21743</v>
      </c>
      <c r="AV8" s="57">
        <v>544</v>
      </c>
      <c r="AW8" s="54">
        <v>26465</v>
      </c>
      <c r="AX8" s="55">
        <f t="shared" si="4"/>
        <v>4.5898369753728758</v>
      </c>
      <c r="AY8" s="55">
        <f t="shared" si="5"/>
        <v>1.7241042345276874</v>
      </c>
      <c r="AZ8" s="54">
        <v>460</v>
      </c>
      <c r="BA8" s="54">
        <v>3223</v>
      </c>
      <c r="BB8" s="54">
        <v>17221</v>
      </c>
      <c r="BC8" s="58">
        <v>118</v>
      </c>
      <c r="BD8" s="59">
        <v>814</v>
      </c>
      <c r="BE8" s="60">
        <f t="shared" si="6"/>
        <v>0.14117238987166147</v>
      </c>
    </row>
    <row r="9" spans="1:57" s="38" customFormat="1" ht="12.75" x14ac:dyDescent="0.2">
      <c r="A9" s="3" t="s">
        <v>32</v>
      </c>
      <c r="B9" s="38" t="s">
        <v>197</v>
      </c>
      <c r="C9" s="3" t="s">
        <v>198</v>
      </c>
      <c r="D9" s="3" t="s">
        <v>4</v>
      </c>
      <c r="E9" s="39">
        <v>12187</v>
      </c>
      <c r="F9" s="40">
        <v>52</v>
      </c>
      <c r="G9" s="39">
        <v>3019</v>
      </c>
      <c r="H9" s="42">
        <v>150</v>
      </c>
      <c r="I9" s="42">
        <v>300</v>
      </c>
      <c r="J9" s="42">
        <v>450</v>
      </c>
      <c r="K9" s="42">
        <v>20</v>
      </c>
      <c r="L9" s="42">
        <v>21</v>
      </c>
      <c r="M9" s="43">
        <v>17752</v>
      </c>
      <c r="N9" s="44">
        <v>1967</v>
      </c>
      <c r="O9" s="44">
        <v>2017</v>
      </c>
      <c r="P9" s="44">
        <v>2019</v>
      </c>
      <c r="Q9" s="45" t="s">
        <v>17</v>
      </c>
      <c r="R9" s="45" t="s">
        <v>9</v>
      </c>
      <c r="S9" s="46">
        <v>682193</v>
      </c>
      <c r="T9" s="47">
        <f t="shared" si="0"/>
        <v>55.977106753097566</v>
      </c>
      <c r="U9" s="46">
        <v>0</v>
      </c>
      <c r="V9" s="46">
        <v>18808</v>
      </c>
      <c r="W9" s="46">
        <v>19600</v>
      </c>
      <c r="X9" s="46">
        <f t="shared" si="1"/>
        <v>38408</v>
      </c>
      <c r="Y9" s="46">
        <v>180967</v>
      </c>
      <c r="Z9" s="46">
        <v>881968</v>
      </c>
      <c r="AA9" s="49">
        <v>121994</v>
      </c>
      <c r="AB9" s="49">
        <v>729717</v>
      </c>
      <c r="AC9" s="50">
        <v>188552</v>
      </c>
      <c r="AD9" s="49">
        <v>1053021</v>
      </c>
      <c r="AE9" s="52">
        <v>74447</v>
      </c>
      <c r="AF9" s="52">
        <v>3261</v>
      </c>
      <c r="AG9" s="52">
        <v>2654</v>
      </c>
      <c r="AH9" s="53">
        <v>132</v>
      </c>
      <c r="AI9" s="52">
        <v>80494</v>
      </c>
      <c r="AJ9" s="52">
        <v>13957</v>
      </c>
      <c r="AK9" s="52">
        <v>12451</v>
      </c>
      <c r="AL9" s="53">
        <v>153</v>
      </c>
      <c r="AM9" s="53">
        <v>69</v>
      </c>
      <c r="AN9" s="54">
        <v>8062</v>
      </c>
      <c r="AO9" s="55">
        <f t="shared" si="2"/>
        <v>0.66152457536719456</v>
      </c>
      <c r="AP9" s="54">
        <v>64064</v>
      </c>
      <c r="AQ9" s="55">
        <f t="shared" si="3"/>
        <v>5.2567489948305575</v>
      </c>
      <c r="AR9" s="54">
        <v>13130</v>
      </c>
      <c r="AS9" s="54">
        <v>15060</v>
      </c>
      <c r="AT9" s="54">
        <v>82226</v>
      </c>
      <c r="AU9" s="54">
        <v>62229</v>
      </c>
      <c r="AV9" s="57">
        <v>73</v>
      </c>
      <c r="AW9" s="54">
        <v>77289</v>
      </c>
      <c r="AX9" s="55">
        <f t="shared" si="4"/>
        <v>6.3419217198654305</v>
      </c>
      <c r="AY9" s="55">
        <f t="shared" si="5"/>
        <v>1.2064341908091909</v>
      </c>
      <c r="AZ9" s="54">
        <v>10750</v>
      </c>
      <c r="BA9" s="54">
        <v>70904</v>
      </c>
      <c r="BB9" s="54">
        <v>60165</v>
      </c>
      <c r="BC9" s="58">
        <v>249</v>
      </c>
      <c r="BD9" s="59">
        <v>5182</v>
      </c>
      <c r="BE9" s="60">
        <f t="shared" si="6"/>
        <v>0.42520718798719948</v>
      </c>
    </row>
    <row r="10" spans="1:57" s="38" customFormat="1" ht="12.75" x14ac:dyDescent="0.2">
      <c r="A10" s="3" t="s">
        <v>33</v>
      </c>
      <c r="B10" s="38" t="s">
        <v>199</v>
      </c>
      <c r="C10" s="3" t="s">
        <v>176</v>
      </c>
      <c r="D10" s="3" t="s">
        <v>4</v>
      </c>
      <c r="E10" s="39">
        <v>6271</v>
      </c>
      <c r="F10" s="40">
        <v>50</v>
      </c>
      <c r="G10" s="39">
        <v>2236</v>
      </c>
      <c r="H10" s="42">
        <v>55</v>
      </c>
      <c r="I10" s="42">
        <v>2</v>
      </c>
      <c r="J10" s="42">
        <v>57</v>
      </c>
      <c r="K10" s="42">
        <v>27</v>
      </c>
      <c r="L10" s="42">
        <v>5</v>
      </c>
      <c r="M10" s="43">
        <v>11790</v>
      </c>
      <c r="N10" s="44">
        <v>1906</v>
      </c>
      <c r="O10" s="44">
        <v>1999</v>
      </c>
      <c r="P10" s="44">
        <v>2020</v>
      </c>
      <c r="Q10" s="45" t="s">
        <v>9</v>
      </c>
      <c r="R10" s="45" t="s">
        <v>9</v>
      </c>
      <c r="S10" s="46">
        <v>108500</v>
      </c>
      <c r="T10" s="47">
        <f t="shared" si="0"/>
        <v>17.301865731143359</v>
      </c>
      <c r="U10" s="46">
        <v>300</v>
      </c>
      <c r="V10" s="46">
        <v>537</v>
      </c>
      <c r="W10" s="46">
        <v>12117</v>
      </c>
      <c r="X10" s="46">
        <f t="shared" si="1"/>
        <v>12954</v>
      </c>
      <c r="Y10" s="46">
        <v>22863</v>
      </c>
      <c r="Z10" s="46">
        <v>132200</v>
      </c>
      <c r="AA10" s="49">
        <v>11469</v>
      </c>
      <c r="AB10" s="49">
        <v>87202</v>
      </c>
      <c r="AC10" s="50">
        <v>39755</v>
      </c>
      <c r="AD10" s="49">
        <v>127816</v>
      </c>
      <c r="AE10" s="52">
        <v>25644</v>
      </c>
      <c r="AF10" s="52">
        <v>1188</v>
      </c>
      <c r="AG10" s="53">
        <v>925</v>
      </c>
      <c r="AH10" s="53">
        <v>10</v>
      </c>
      <c r="AI10" s="52">
        <v>27767</v>
      </c>
      <c r="AJ10" s="52">
        <v>13757</v>
      </c>
      <c r="AK10" s="52">
        <v>12351</v>
      </c>
      <c r="AL10" s="53">
        <v>39</v>
      </c>
      <c r="AM10" s="53">
        <v>52</v>
      </c>
      <c r="AN10" s="54">
        <v>3336</v>
      </c>
      <c r="AO10" s="55">
        <f t="shared" si="2"/>
        <v>0.53197257215755067</v>
      </c>
      <c r="AP10" s="54">
        <v>10013</v>
      </c>
      <c r="AQ10" s="55">
        <f t="shared" si="3"/>
        <v>1.5967150374740871</v>
      </c>
      <c r="AR10" s="54">
        <v>325</v>
      </c>
      <c r="AS10" s="54" t="s">
        <v>6</v>
      </c>
      <c r="AT10" s="54" t="s">
        <v>6</v>
      </c>
      <c r="AU10" s="54">
        <v>21513</v>
      </c>
      <c r="AV10" s="57">
        <v>38</v>
      </c>
      <c r="AW10" s="54">
        <v>21513</v>
      </c>
      <c r="AX10" s="55">
        <f t="shared" si="4"/>
        <v>3.430553340774996</v>
      </c>
      <c r="AY10" s="55">
        <f t="shared" si="5"/>
        <v>2.1485069409767301</v>
      </c>
      <c r="AZ10" s="54">
        <v>728</v>
      </c>
      <c r="BA10" s="54">
        <v>200</v>
      </c>
      <c r="BB10" s="54">
        <v>0</v>
      </c>
      <c r="BC10" s="58">
        <v>134</v>
      </c>
      <c r="BD10" s="59">
        <v>675</v>
      </c>
      <c r="BE10" s="60">
        <f t="shared" si="6"/>
        <v>0.107638335193749</v>
      </c>
    </row>
    <row r="11" spans="1:57" s="38" customFormat="1" ht="12.75" x14ac:dyDescent="0.2">
      <c r="A11" s="3" t="s">
        <v>34</v>
      </c>
      <c r="B11" s="38" t="s">
        <v>200</v>
      </c>
      <c r="C11" s="3" t="s">
        <v>201</v>
      </c>
      <c r="D11" s="3" t="s">
        <v>4</v>
      </c>
      <c r="E11" s="39">
        <v>10761</v>
      </c>
      <c r="F11" s="40">
        <v>52</v>
      </c>
      <c r="G11" s="39">
        <v>3056</v>
      </c>
      <c r="H11" s="42">
        <v>280</v>
      </c>
      <c r="I11" s="42">
        <v>108</v>
      </c>
      <c r="J11" s="42">
        <v>388</v>
      </c>
      <c r="K11" s="42">
        <v>9.1999999999999993</v>
      </c>
      <c r="L11" s="42">
        <v>14</v>
      </c>
      <c r="M11" s="43">
        <v>14748</v>
      </c>
      <c r="N11" s="44">
        <v>1926</v>
      </c>
      <c r="O11" s="44">
        <v>2000</v>
      </c>
      <c r="P11" s="44">
        <v>2020</v>
      </c>
      <c r="Q11" s="45" t="s">
        <v>5</v>
      </c>
      <c r="R11" s="45" t="s">
        <v>9</v>
      </c>
      <c r="S11" s="46">
        <v>793806</v>
      </c>
      <c r="T11" s="47">
        <f t="shared" si="0"/>
        <v>73.766936158349594</v>
      </c>
      <c r="U11" s="46">
        <v>300</v>
      </c>
      <c r="V11" s="46">
        <v>21795</v>
      </c>
      <c r="W11" s="46">
        <v>3828</v>
      </c>
      <c r="X11" s="46">
        <f t="shared" si="1"/>
        <v>25923</v>
      </c>
      <c r="Y11" s="46">
        <v>12728</v>
      </c>
      <c r="Z11" s="46">
        <v>828629</v>
      </c>
      <c r="AA11" s="49">
        <v>66400</v>
      </c>
      <c r="AB11" s="49">
        <v>536615</v>
      </c>
      <c r="AC11" s="50">
        <v>122107</v>
      </c>
      <c r="AD11" s="49">
        <v>729417</v>
      </c>
      <c r="AE11" s="52">
        <v>60246</v>
      </c>
      <c r="AF11" s="52">
        <v>6278</v>
      </c>
      <c r="AG11" s="52">
        <v>3156</v>
      </c>
      <c r="AH11" s="53">
        <v>40</v>
      </c>
      <c r="AI11" s="52">
        <v>69720</v>
      </c>
      <c r="AJ11" s="52">
        <v>13757</v>
      </c>
      <c r="AK11" s="52">
        <v>12351</v>
      </c>
      <c r="AL11" s="53">
        <v>141</v>
      </c>
      <c r="AM11" s="53">
        <v>56</v>
      </c>
      <c r="AN11" s="54">
        <v>4593</v>
      </c>
      <c r="AO11" s="55">
        <f t="shared" si="2"/>
        <v>0.42681906885977139</v>
      </c>
      <c r="AP11" s="54">
        <v>37943</v>
      </c>
      <c r="AQ11" s="55">
        <f t="shared" si="3"/>
        <v>3.5259734225443733</v>
      </c>
      <c r="AR11" s="54"/>
      <c r="AS11" s="54">
        <v>12054</v>
      </c>
      <c r="AT11" s="54" t="s">
        <v>6</v>
      </c>
      <c r="AU11" s="54">
        <v>72699</v>
      </c>
      <c r="AV11" s="57">
        <v>198</v>
      </c>
      <c r="AW11" s="54">
        <v>84753</v>
      </c>
      <c r="AX11" s="55">
        <f t="shared" si="4"/>
        <v>7.875940897686089</v>
      </c>
      <c r="AY11" s="55">
        <f t="shared" si="5"/>
        <v>2.2336926442295022</v>
      </c>
      <c r="AZ11" s="54">
        <v>594</v>
      </c>
      <c r="BA11" s="54">
        <v>4435</v>
      </c>
      <c r="BB11" s="54">
        <v>31556</v>
      </c>
      <c r="BC11" s="58">
        <v>299</v>
      </c>
      <c r="BD11" s="59">
        <v>3058</v>
      </c>
      <c r="BE11" s="60">
        <f t="shared" si="6"/>
        <v>0.28417433324040514</v>
      </c>
    </row>
    <row r="12" spans="1:57" s="38" customFormat="1" ht="12.75" x14ac:dyDescent="0.2">
      <c r="A12" s="3" t="s">
        <v>35</v>
      </c>
      <c r="B12" s="38" t="s">
        <v>202</v>
      </c>
      <c r="C12" s="3" t="s">
        <v>201</v>
      </c>
      <c r="D12" s="3" t="s">
        <v>4</v>
      </c>
      <c r="E12" s="39">
        <v>17547</v>
      </c>
      <c r="F12" s="40">
        <v>52</v>
      </c>
      <c r="G12" s="39">
        <v>2236</v>
      </c>
      <c r="H12" s="42">
        <v>310</v>
      </c>
      <c r="I12" s="42">
        <v>0</v>
      </c>
      <c r="J12" s="42">
        <v>310</v>
      </c>
      <c r="K12" s="42">
        <v>46</v>
      </c>
      <c r="L12" s="42">
        <v>8</v>
      </c>
      <c r="M12" s="43">
        <v>11990</v>
      </c>
      <c r="N12" s="44">
        <v>1941</v>
      </c>
      <c r="O12" s="44">
        <v>1985</v>
      </c>
      <c r="P12" s="44">
        <v>2018</v>
      </c>
      <c r="Q12" s="45" t="s">
        <v>9</v>
      </c>
      <c r="R12" s="45" t="s">
        <v>10</v>
      </c>
      <c r="S12" s="46">
        <v>776401</v>
      </c>
      <c r="T12" s="47">
        <f t="shared" si="0"/>
        <v>44.246936798313101</v>
      </c>
      <c r="U12" s="46">
        <v>500</v>
      </c>
      <c r="V12" s="46">
        <v>26798</v>
      </c>
      <c r="W12" s="46">
        <v>0</v>
      </c>
      <c r="X12" s="46">
        <f t="shared" si="1"/>
        <v>27298</v>
      </c>
      <c r="Y12" s="46">
        <v>16004</v>
      </c>
      <c r="Z12" s="46">
        <v>819703</v>
      </c>
      <c r="AA12" s="49">
        <v>41920</v>
      </c>
      <c r="AB12" s="49">
        <v>540972</v>
      </c>
      <c r="AC12" s="50">
        <v>93625</v>
      </c>
      <c r="AD12" s="49">
        <v>681982</v>
      </c>
      <c r="AE12" s="52">
        <v>44608</v>
      </c>
      <c r="AF12" s="52">
        <v>2815</v>
      </c>
      <c r="AG12" s="52">
        <v>4119</v>
      </c>
      <c r="AH12" s="53">
        <v>10</v>
      </c>
      <c r="AI12" s="52">
        <v>51552</v>
      </c>
      <c r="AJ12" s="52">
        <v>14577</v>
      </c>
      <c r="AK12" s="52">
        <v>23021</v>
      </c>
      <c r="AL12" s="53">
        <v>49</v>
      </c>
      <c r="AM12" s="53">
        <v>53</v>
      </c>
      <c r="AN12" s="54">
        <v>9565</v>
      </c>
      <c r="AO12" s="55">
        <f t="shared" si="2"/>
        <v>0.54510742577078708</v>
      </c>
      <c r="AP12" s="54">
        <v>43328</v>
      </c>
      <c r="AQ12" s="55">
        <f t="shared" si="3"/>
        <v>2.4692540035333677</v>
      </c>
      <c r="AR12" s="54">
        <v>1317</v>
      </c>
      <c r="AS12" s="54">
        <v>13801</v>
      </c>
      <c r="AT12" s="54">
        <v>25164</v>
      </c>
      <c r="AU12" s="54">
        <v>61544</v>
      </c>
      <c r="AV12" s="57">
        <v>66</v>
      </c>
      <c r="AW12" s="54">
        <v>75345</v>
      </c>
      <c r="AX12" s="55">
        <f t="shared" si="4"/>
        <v>4.2938963925457347</v>
      </c>
      <c r="AY12" s="55">
        <f t="shared" si="5"/>
        <v>1.7389447932053175</v>
      </c>
      <c r="AZ12" s="54">
        <v>560</v>
      </c>
      <c r="BA12" s="54">
        <v>3150</v>
      </c>
      <c r="BB12" s="54">
        <v>331002</v>
      </c>
      <c r="BC12" s="58">
        <v>374</v>
      </c>
      <c r="BD12" s="59">
        <v>4825</v>
      </c>
      <c r="BE12" s="60">
        <f t="shared" si="6"/>
        <v>0.27497577933549894</v>
      </c>
    </row>
    <row r="13" spans="1:57" s="38" customFormat="1" ht="12.75" x14ac:dyDescent="0.2">
      <c r="A13" s="3" t="s">
        <v>39</v>
      </c>
      <c r="B13" s="38" t="s">
        <v>205</v>
      </c>
      <c r="C13" s="3" t="s">
        <v>201</v>
      </c>
      <c r="D13" s="3" t="s">
        <v>8</v>
      </c>
      <c r="E13" s="39">
        <v>5014</v>
      </c>
      <c r="F13" s="40">
        <v>52</v>
      </c>
      <c r="G13" s="39">
        <v>2184</v>
      </c>
      <c r="H13" s="42">
        <v>123.5</v>
      </c>
      <c r="I13" s="42">
        <v>44</v>
      </c>
      <c r="J13" s="42">
        <v>167.5</v>
      </c>
      <c r="K13" s="42">
        <v>8</v>
      </c>
      <c r="L13" s="42">
        <v>7</v>
      </c>
      <c r="M13" s="43">
        <v>6000</v>
      </c>
      <c r="N13" s="44">
        <v>1987</v>
      </c>
      <c r="O13" s="44">
        <v>1997</v>
      </c>
      <c r="P13" s="44">
        <v>2000</v>
      </c>
      <c r="Q13" s="45" t="s">
        <v>9</v>
      </c>
      <c r="R13" s="45" t="s">
        <v>9</v>
      </c>
      <c r="S13" s="46">
        <v>230996</v>
      </c>
      <c r="T13" s="47">
        <f t="shared" si="0"/>
        <v>46.070203430394898</v>
      </c>
      <c r="U13" s="46">
        <v>837</v>
      </c>
      <c r="V13" s="46">
        <v>7176</v>
      </c>
      <c r="W13" s="46">
        <v>1000</v>
      </c>
      <c r="X13" s="46">
        <f t="shared" si="1"/>
        <v>9013</v>
      </c>
      <c r="Y13" s="46">
        <v>93103</v>
      </c>
      <c r="Z13" s="46">
        <v>332112</v>
      </c>
      <c r="AA13" s="49">
        <v>24034</v>
      </c>
      <c r="AB13" s="49">
        <v>215124</v>
      </c>
      <c r="AC13" s="50">
        <v>68013</v>
      </c>
      <c r="AD13" s="49">
        <v>312006</v>
      </c>
      <c r="AE13" s="52">
        <v>23213</v>
      </c>
      <c r="AF13" s="52">
        <v>2292</v>
      </c>
      <c r="AG13" s="52">
        <v>1038</v>
      </c>
      <c r="AH13" s="53">
        <v>28</v>
      </c>
      <c r="AI13" s="52">
        <v>26571</v>
      </c>
      <c r="AJ13" s="52">
        <v>13757</v>
      </c>
      <c r="AK13" s="52">
        <v>12351</v>
      </c>
      <c r="AL13" s="53">
        <v>26</v>
      </c>
      <c r="AM13" s="53">
        <v>54</v>
      </c>
      <c r="AN13" s="54">
        <v>2651</v>
      </c>
      <c r="AO13" s="55">
        <f t="shared" si="2"/>
        <v>0.52871958516154771</v>
      </c>
      <c r="AP13" s="54">
        <v>14972</v>
      </c>
      <c r="AQ13" s="55">
        <f t="shared" si="3"/>
        <v>2.9860390905464698</v>
      </c>
      <c r="AR13" s="54">
        <v>2424</v>
      </c>
      <c r="AS13" s="54">
        <v>7767</v>
      </c>
      <c r="AT13" s="54">
        <v>8599</v>
      </c>
      <c r="AU13" s="54">
        <v>38389</v>
      </c>
      <c r="AV13" s="57">
        <v>141</v>
      </c>
      <c r="AW13" s="54">
        <v>46156</v>
      </c>
      <c r="AX13" s="55">
        <f t="shared" si="4"/>
        <v>9.2054248105305145</v>
      </c>
      <c r="AY13" s="55">
        <f t="shared" si="5"/>
        <v>3.0828212663638794</v>
      </c>
      <c r="AZ13" s="54">
        <v>1402</v>
      </c>
      <c r="BA13" s="54">
        <v>3016</v>
      </c>
      <c r="BB13" s="54">
        <v>16065</v>
      </c>
      <c r="BC13" s="58">
        <v>197</v>
      </c>
      <c r="BD13" s="59">
        <v>2304</v>
      </c>
      <c r="BE13" s="60">
        <f t="shared" si="6"/>
        <v>0.45951336258476266</v>
      </c>
    </row>
    <row r="14" spans="1:57" s="38" customFormat="1" ht="12.75" x14ac:dyDescent="0.2">
      <c r="A14" s="3" t="s">
        <v>40</v>
      </c>
      <c r="B14" s="38" t="s">
        <v>206</v>
      </c>
      <c r="C14" s="3" t="s">
        <v>181</v>
      </c>
      <c r="D14" s="3" t="s">
        <v>8</v>
      </c>
      <c r="E14" s="39">
        <v>5346</v>
      </c>
      <c r="F14" s="40">
        <v>52</v>
      </c>
      <c r="G14" s="39">
        <v>1456</v>
      </c>
      <c r="H14" s="42">
        <v>48</v>
      </c>
      <c r="I14" s="42">
        <v>14</v>
      </c>
      <c r="J14" s="42">
        <v>62</v>
      </c>
      <c r="K14" s="42">
        <v>24</v>
      </c>
      <c r="L14" s="42">
        <v>3</v>
      </c>
      <c r="M14" s="43">
        <v>4283</v>
      </c>
      <c r="N14" s="44">
        <v>1928</v>
      </c>
      <c r="O14" s="44">
        <v>1979</v>
      </c>
      <c r="P14" s="45" t="s">
        <v>6</v>
      </c>
      <c r="Q14" s="45" t="s">
        <v>10</v>
      </c>
      <c r="R14" s="45" t="s">
        <v>9</v>
      </c>
      <c r="S14" s="46">
        <v>121000</v>
      </c>
      <c r="T14" s="47">
        <f t="shared" si="0"/>
        <v>22.633744855967077</v>
      </c>
      <c r="U14" s="46">
        <v>300</v>
      </c>
      <c r="V14" s="46">
        <v>8284</v>
      </c>
      <c r="W14" s="46">
        <v>2725</v>
      </c>
      <c r="X14" s="46">
        <f t="shared" si="1"/>
        <v>11309</v>
      </c>
      <c r="Y14" s="46">
        <v>8505</v>
      </c>
      <c r="Z14" s="46">
        <v>138089</v>
      </c>
      <c r="AA14" s="49">
        <v>11401</v>
      </c>
      <c r="AB14" s="49">
        <v>79696</v>
      </c>
      <c r="AC14" s="50">
        <v>30363</v>
      </c>
      <c r="AD14" s="49">
        <v>122753</v>
      </c>
      <c r="AE14" s="52">
        <v>19774</v>
      </c>
      <c r="AF14" s="52">
        <v>2343</v>
      </c>
      <c r="AG14" s="53">
        <v>263</v>
      </c>
      <c r="AH14" s="53">
        <v>85</v>
      </c>
      <c r="AI14" s="52">
        <v>22465</v>
      </c>
      <c r="AJ14" s="52">
        <v>13757</v>
      </c>
      <c r="AK14" s="52">
        <v>12351</v>
      </c>
      <c r="AL14" s="53">
        <v>35</v>
      </c>
      <c r="AM14" s="53">
        <v>54</v>
      </c>
      <c r="AN14" s="54">
        <v>1417</v>
      </c>
      <c r="AO14" s="55">
        <f t="shared" si="2"/>
        <v>0.26505798728020952</v>
      </c>
      <c r="AP14" s="54">
        <v>5902</v>
      </c>
      <c r="AQ14" s="55">
        <f t="shared" si="3"/>
        <v>1.1040029928918818</v>
      </c>
      <c r="AR14" s="54">
        <v>340</v>
      </c>
      <c r="AS14" s="54">
        <v>2143</v>
      </c>
      <c r="AT14" s="54">
        <v>2967</v>
      </c>
      <c r="AU14" s="54">
        <v>10211</v>
      </c>
      <c r="AV14" s="57">
        <v>138</v>
      </c>
      <c r="AW14" s="54">
        <v>12354</v>
      </c>
      <c r="AX14" s="55">
        <f t="shared" si="4"/>
        <v>2.3108866442199774</v>
      </c>
      <c r="AY14" s="55">
        <f t="shared" si="5"/>
        <v>2.0931887495764148</v>
      </c>
      <c r="AZ14" s="54">
        <v>520</v>
      </c>
      <c r="BA14" s="54">
        <v>6644</v>
      </c>
      <c r="BB14" s="54">
        <v>3785</v>
      </c>
      <c r="BC14" s="58">
        <v>120</v>
      </c>
      <c r="BD14" s="59">
        <v>1915</v>
      </c>
      <c r="BE14" s="60">
        <f t="shared" si="6"/>
        <v>0.35821174710063597</v>
      </c>
    </row>
    <row r="15" spans="1:57" s="38" customFormat="1" ht="12.75" x14ac:dyDescent="0.2">
      <c r="A15" s="3" t="s">
        <v>46</v>
      </c>
      <c r="B15" s="38" t="s">
        <v>209</v>
      </c>
      <c r="C15" s="3" t="s">
        <v>184</v>
      </c>
      <c r="D15" s="3" t="s">
        <v>4</v>
      </c>
      <c r="E15" s="39">
        <v>9976</v>
      </c>
      <c r="F15" s="40">
        <v>52</v>
      </c>
      <c r="G15" s="39">
        <v>1924</v>
      </c>
      <c r="H15" s="42">
        <v>173</v>
      </c>
      <c r="I15" s="42">
        <v>16</v>
      </c>
      <c r="J15" s="42">
        <v>189</v>
      </c>
      <c r="K15" s="42">
        <v>6</v>
      </c>
      <c r="L15" s="42">
        <v>5</v>
      </c>
      <c r="M15" s="43">
        <v>8000</v>
      </c>
      <c r="N15" s="44">
        <v>1906</v>
      </c>
      <c r="O15" s="44">
        <v>1995</v>
      </c>
      <c r="P15" s="44">
        <v>2018</v>
      </c>
      <c r="Q15" s="45" t="s">
        <v>5</v>
      </c>
      <c r="R15" s="45" t="s">
        <v>9</v>
      </c>
      <c r="S15" s="46">
        <v>243350</v>
      </c>
      <c r="T15" s="47">
        <f t="shared" si="0"/>
        <v>24.393544506816358</v>
      </c>
      <c r="U15" s="46">
        <v>200</v>
      </c>
      <c r="V15" s="46">
        <v>16155</v>
      </c>
      <c r="W15" s="46">
        <v>2000</v>
      </c>
      <c r="X15" s="46">
        <f t="shared" si="1"/>
        <v>18355</v>
      </c>
      <c r="Y15" s="46">
        <v>41219</v>
      </c>
      <c r="Z15" s="46">
        <v>300924</v>
      </c>
      <c r="AA15" s="49">
        <v>22252</v>
      </c>
      <c r="AB15" s="49">
        <v>218143</v>
      </c>
      <c r="AC15" s="50">
        <v>42695</v>
      </c>
      <c r="AD15" s="49">
        <v>284168</v>
      </c>
      <c r="AE15" s="52">
        <v>31914</v>
      </c>
      <c r="AF15" s="52">
        <v>3014</v>
      </c>
      <c r="AG15" s="53">
        <v>835</v>
      </c>
      <c r="AH15" s="53">
        <v>42</v>
      </c>
      <c r="AI15" s="52">
        <v>35805</v>
      </c>
      <c r="AJ15" s="52">
        <v>13158</v>
      </c>
      <c r="AK15" s="52">
        <v>10598</v>
      </c>
      <c r="AL15" s="53">
        <v>25</v>
      </c>
      <c r="AM15" s="53">
        <v>53</v>
      </c>
      <c r="AN15" s="57">
        <v>945</v>
      </c>
      <c r="AO15" s="55">
        <f t="shared" si="2"/>
        <v>9.4727345629510823E-2</v>
      </c>
      <c r="AP15" s="54">
        <v>8338</v>
      </c>
      <c r="AQ15" s="55">
        <f t="shared" si="3"/>
        <v>0.83580593424218119</v>
      </c>
      <c r="AR15" s="54">
        <v>371</v>
      </c>
      <c r="AS15" s="54">
        <v>5879</v>
      </c>
      <c r="AT15" s="54">
        <v>7049</v>
      </c>
      <c r="AU15" s="54">
        <v>22373</v>
      </c>
      <c r="AV15" s="57">
        <v>0</v>
      </c>
      <c r="AW15" s="54">
        <v>28252</v>
      </c>
      <c r="AX15" s="55">
        <f t="shared" si="4"/>
        <v>2.8319967923015237</v>
      </c>
      <c r="AY15" s="55">
        <f t="shared" si="5"/>
        <v>3.388342528184217</v>
      </c>
      <c r="AZ15" s="54">
        <v>880</v>
      </c>
      <c r="BA15" s="54">
        <v>35227</v>
      </c>
      <c r="BB15" s="54"/>
      <c r="BC15" s="58">
        <v>206</v>
      </c>
      <c r="BD15" s="59">
        <v>5003</v>
      </c>
      <c r="BE15" s="60">
        <f t="shared" si="6"/>
        <v>0.50150360866078592</v>
      </c>
    </row>
    <row r="16" spans="1:57" s="38" customFormat="1" ht="12.75" x14ac:dyDescent="0.2">
      <c r="A16" s="3" t="s">
        <v>52</v>
      </c>
      <c r="B16" s="38" t="s">
        <v>215</v>
      </c>
      <c r="C16" s="3" t="s">
        <v>201</v>
      </c>
      <c r="D16" s="3" t="s">
        <v>4</v>
      </c>
      <c r="E16" s="39">
        <v>5627</v>
      </c>
      <c r="F16" s="40">
        <v>52</v>
      </c>
      <c r="G16" s="39">
        <v>2143</v>
      </c>
      <c r="H16" s="42">
        <v>80</v>
      </c>
      <c r="I16" s="42">
        <v>89</v>
      </c>
      <c r="J16" s="42">
        <v>169</v>
      </c>
      <c r="K16" s="42">
        <v>10</v>
      </c>
      <c r="L16" s="42">
        <v>7</v>
      </c>
      <c r="M16" s="43">
        <v>5200</v>
      </c>
      <c r="N16" s="44">
        <v>1998</v>
      </c>
      <c r="O16" s="45" t="s">
        <v>6</v>
      </c>
      <c r="P16" s="44">
        <v>2010</v>
      </c>
      <c r="Q16" s="45" t="s">
        <v>10</v>
      </c>
      <c r="R16" s="45" t="s">
        <v>9</v>
      </c>
      <c r="S16" s="46">
        <v>279414</v>
      </c>
      <c r="T16" s="47">
        <f t="shared" si="0"/>
        <v>49.655944553047803</v>
      </c>
      <c r="U16" s="46">
        <v>300</v>
      </c>
      <c r="V16" s="46">
        <v>13014</v>
      </c>
      <c r="W16" s="46">
        <v>0</v>
      </c>
      <c r="X16" s="46">
        <f t="shared" si="1"/>
        <v>13314</v>
      </c>
      <c r="Y16" s="46">
        <v>15392</v>
      </c>
      <c r="Z16" s="46">
        <v>308120</v>
      </c>
      <c r="AA16" s="49">
        <v>22884</v>
      </c>
      <c r="AB16" s="49">
        <v>205691</v>
      </c>
      <c r="AC16" s="50">
        <v>103312</v>
      </c>
      <c r="AD16" s="49">
        <v>335197</v>
      </c>
      <c r="AE16" s="52">
        <v>20455</v>
      </c>
      <c r="AF16" s="52">
        <v>2035</v>
      </c>
      <c r="AG16" s="52">
        <v>1920</v>
      </c>
      <c r="AH16" s="53">
        <v>14</v>
      </c>
      <c r="AI16" s="52">
        <v>24424</v>
      </c>
      <c r="AJ16" s="52">
        <v>18507</v>
      </c>
      <c r="AK16" s="52">
        <v>26022</v>
      </c>
      <c r="AL16" s="53">
        <v>47</v>
      </c>
      <c r="AM16" s="53">
        <v>54</v>
      </c>
      <c r="AN16" s="54">
        <v>3143</v>
      </c>
      <c r="AO16" s="55">
        <f t="shared" si="2"/>
        <v>0.55855695752621293</v>
      </c>
      <c r="AP16" s="54">
        <v>14690</v>
      </c>
      <c r="AQ16" s="55">
        <f t="shared" si="3"/>
        <v>2.6106273325039986</v>
      </c>
      <c r="AR16" s="54">
        <v>203</v>
      </c>
      <c r="AS16" s="54">
        <v>9214</v>
      </c>
      <c r="AT16" s="54">
        <v>9410</v>
      </c>
      <c r="AU16" s="54">
        <v>38969</v>
      </c>
      <c r="AV16" s="57">
        <v>87</v>
      </c>
      <c r="AW16" s="54">
        <v>48183</v>
      </c>
      <c r="AX16" s="55">
        <f t="shared" si="4"/>
        <v>8.562822107695041</v>
      </c>
      <c r="AY16" s="55">
        <f t="shared" si="5"/>
        <v>3.27998638529612</v>
      </c>
      <c r="AZ16" s="54">
        <v>456</v>
      </c>
      <c r="BA16" s="54"/>
      <c r="BB16" s="54">
        <v>11301</v>
      </c>
      <c r="BC16" s="58">
        <v>350</v>
      </c>
      <c r="BD16" s="59">
        <v>2445</v>
      </c>
      <c r="BE16" s="60">
        <f t="shared" si="6"/>
        <v>0.43451217344944021</v>
      </c>
    </row>
    <row r="17" spans="1:57" s="38" customFormat="1" ht="12.75" x14ac:dyDescent="0.2">
      <c r="A17" s="3" t="s">
        <v>53</v>
      </c>
      <c r="B17" s="38" t="s">
        <v>216</v>
      </c>
      <c r="C17" s="3" t="s">
        <v>201</v>
      </c>
      <c r="D17" s="3" t="s">
        <v>4</v>
      </c>
      <c r="E17" s="39">
        <v>10332</v>
      </c>
      <c r="F17" s="40">
        <v>52</v>
      </c>
      <c r="G17" s="39">
        <v>2530</v>
      </c>
      <c r="H17" s="42">
        <v>290</v>
      </c>
      <c r="I17" s="42">
        <v>60.5</v>
      </c>
      <c r="J17" s="42">
        <v>350.5</v>
      </c>
      <c r="K17" s="42">
        <v>23</v>
      </c>
      <c r="L17" s="42">
        <v>13</v>
      </c>
      <c r="M17" s="43">
        <v>9507</v>
      </c>
      <c r="N17" s="44">
        <v>1960</v>
      </c>
      <c r="O17" s="44">
        <v>1998</v>
      </c>
      <c r="P17" s="44">
        <v>2018</v>
      </c>
      <c r="Q17" s="45" t="s">
        <v>17</v>
      </c>
      <c r="R17" s="45" t="s">
        <v>9</v>
      </c>
      <c r="S17" s="46">
        <v>806759</v>
      </c>
      <c r="T17" s="47">
        <f t="shared" si="0"/>
        <v>78.083526906697642</v>
      </c>
      <c r="U17" s="46">
        <v>300</v>
      </c>
      <c r="V17" s="46">
        <v>15665</v>
      </c>
      <c r="W17" s="46">
        <v>3000</v>
      </c>
      <c r="X17" s="46">
        <f t="shared" si="1"/>
        <v>18965</v>
      </c>
      <c r="Y17" s="46">
        <v>11643</v>
      </c>
      <c r="Z17" s="46">
        <v>834367</v>
      </c>
      <c r="AA17" s="49">
        <v>94970</v>
      </c>
      <c r="AB17" s="49">
        <v>585987</v>
      </c>
      <c r="AC17" s="50">
        <v>123207</v>
      </c>
      <c r="AD17" s="49">
        <v>823490</v>
      </c>
      <c r="AE17" s="52">
        <v>34616</v>
      </c>
      <c r="AF17" s="52">
        <v>3364</v>
      </c>
      <c r="AG17" s="52">
        <v>4946</v>
      </c>
      <c r="AH17" s="53">
        <v>211</v>
      </c>
      <c r="AI17" s="52">
        <v>43137</v>
      </c>
      <c r="AJ17" s="52">
        <v>14765</v>
      </c>
      <c r="AK17" s="52">
        <v>12820</v>
      </c>
      <c r="AL17" s="53">
        <v>86</v>
      </c>
      <c r="AM17" s="53">
        <v>57</v>
      </c>
      <c r="AN17" s="54">
        <v>4722</v>
      </c>
      <c r="AO17" s="55">
        <f t="shared" si="2"/>
        <v>0.45702671312427412</v>
      </c>
      <c r="AP17" s="54">
        <v>37167</v>
      </c>
      <c r="AQ17" s="55">
        <f t="shared" si="3"/>
        <v>3.5972706155632985</v>
      </c>
      <c r="AR17" s="54">
        <v>6502</v>
      </c>
      <c r="AS17" s="54">
        <v>19317</v>
      </c>
      <c r="AT17" s="54">
        <v>21133</v>
      </c>
      <c r="AU17" s="54">
        <v>101743</v>
      </c>
      <c r="AV17" s="54">
        <v>1181</v>
      </c>
      <c r="AW17" s="54">
        <v>121060</v>
      </c>
      <c r="AX17" s="55">
        <f t="shared" si="4"/>
        <v>11.716995741385984</v>
      </c>
      <c r="AY17" s="55">
        <f t="shared" si="5"/>
        <v>3.2571905184706864</v>
      </c>
      <c r="AZ17" s="54">
        <v>1179</v>
      </c>
      <c r="BA17" s="54">
        <v>5187</v>
      </c>
      <c r="BB17" s="54">
        <v>85665</v>
      </c>
      <c r="BC17" s="58">
        <v>488</v>
      </c>
      <c r="BD17" s="59">
        <v>8435</v>
      </c>
      <c r="BE17" s="60">
        <f t="shared" si="6"/>
        <v>0.81639566395663954</v>
      </c>
    </row>
    <row r="18" spans="1:57" s="38" customFormat="1" ht="12.75" x14ac:dyDescent="0.2">
      <c r="A18" s="3" t="s">
        <v>57</v>
      </c>
      <c r="B18" s="38" t="s">
        <v>174</v>
      </c>
      <c r="C18" s="3" t="s">
        <v>201</v>
      </c>
      <c r="D18" s="3" t="s">
        <v>4</v>
      </c>
      <c r="E18" s="39">
        <v>11090</v>
      </c>
      <c r="F18" s="40">
        <v>52</v>
      </c>
      <c r="G18" s="39">
        <v>2302</v>
      </c>
      <c r="H18" s="42">
        <v>183</v>
      </c>
      <c r="I18" s="42">
        <v>5.5</v>
      </c>
      <c r="J18" s="42">
        <v>188.5</v>
      </c>
      <c r="K18" s="42">
        <v>13</v>
      </c>
      <c r="L18" s="42">
        <v>6</v>
      </c>
      <c r="M18" s="43">
        <v>6000</v>
      </c>
      <c r="N18" s="44">
        <v>1840</v>
      </c>
      <c r="O18" s="44">
        <v>1987</v>
      </c>
      <c r="P18" s="44">
        <v>2019</v>
      </c>
      <c r="Q18" s="45" t="s">
        <v>17</v>
      </c>
      <c r="R18" s="45" t="s">
        <v>10</v>
      </c>
      <c r="S18" s="46">
        <v>433880</v>
      </c>
      <c r="T18" s="47">
        <f t="shared" si="0"/>
        <v>39.123534715960325</v>
      </c>
      <c r="U18" s="46">
        <v>537</v>
      </c>
      <c r="V18" s="46">
        <v>15998</v>
      </c>
      <c r="W18" s="46">
        <v>0</v>
      </c>
      <c r="X18" s="46">
        <f t="shared" si="1"/>
        <v>16535</v>
      </c>
      <c r="Y18" s="46">
        <v>2500</v>
      </c>
      <c r="Z18" s="46">
        <v>452915</v>
      </c>
      <c r="AA18" s="49">
        <v>29790</v>
      </c>
      <c r="AB18" s="49">
        <v>335235</v>
      </c>
      <c r="AC18" s="50">
        <v>37525</v>
      </c>
      <c r="AD18" s="49">
        <v>405667</v>
      </c>
      <c r="AE18" s="52">
        <v>30511</v>
      </c>
      <c r="AF18" s="52">
        <v>3269</v>
      </c>
      <c r="AG18" s="52">
        <v>1899</v>
      </c>
      <c r="AH18" s="53">
        <v>166</v>
      </c>
      <c r="AI18" s="52">
        <v>35845</v>
      </c>
      <c r="AJ18" s="52">
        <v>13788</v>
      </c>
      <c r="AK18" s="52">
        <v>12358</v>
      </c>
      <c r="AL18" s="53">
        <v>33</v>
      </c>
      <c r="AM18" s="53">
        <v>55</v>
      </c>
      <c r="AN18" s="54">
        <v>4652</v>
      </c>
      <c r="AO18" s="55">
        <f t="shared" si="2"/>
        <v>0.41947700631199281</v>
      </c>
      <c r="AP18" s="54">
        <v>17699</v>
      </c>
      <c r="AQ18" s="55">
        <f t="shared" si="3"/>
        <v>1.5959422903516682</v>
      </c>
      <c r="AR18" s="54">
        <v>9000</v>
      </c>
      <c r="AS18" s="54">
        <v>14286</v>
      </c>
      <c r="AT18" s="54">
        <v>18128</v>
      </c>
      <c r="AU18" s="54">
        <v>41365</v>
      </c>
      <c r="AV18" s="57">
        <v>517</v>
      </c>
      <c r="AW18" s="54">
        <v>55651</v>
      </c>
      <c r="AX18" s="55">
        <f t="shared" si="4"/>
        <v>5.0181244364292157</v>
      </c>
      <c r="AY18" s="55">
        <f t="shared" si="5"/>
        <v>3.1443019379625969</v>
      </c>
      <c r="AZ18" s="54">
        <v>702</v>
      </c>
      <c r="BA18" s="54">
        <v>1248</v>
      </c>
      <c r="BB18" s="54">
        <v>12000</v>
      </c>
      <c r="BC18" s="58">
        <v>47</v>
      </c>
      <c r="BD18" s="59">
        <v>414</v>
      </c>
      <c r="BE18" s="60">
        <f t="shared" si="6"/>
        <v>3.733092876465284E-2</v>
      </c>
    </row>
    <row r="19" spans="1:57" s="38" customFormat="1" ht="12.75" x14ac:dyDescent="0.2">
      <c r="A19" s="3" t="s">
        <v>61</v>
      </c>
      <c r="B19" s="38" t="s">
        <v>223</v>
      </c>
      <c r="C19" s="3" t="s">
        <v>201</v>
      </c>
      <c r="D19" s="3" t="s">
        <v>4</v>
      </c>
      <c r="E19" s="39">
        <v>44703</v>
      </c>
      <c r="F19" s="40">
        <v>52</v>
      </c>
      <c r="G19" s="39">
        <v>3016</v>
      </c>
      <c r="H19" s="42">
        <v>280</v>
      </c>
      <c r="I19" s="42">
        <v>660</v>
      </c>
      <c r="J19" s="42">
        <v>940</v>
      </c>
      <c r="K19" s="42">
        <v>21.73</v>
      </c>
      <c r="L19" s="42">
        <v>28</v>
      </c>
      <c r="M19" s="43">
        <v>48348</v>
      </c>
      <c r="N19" s="44">
        <v>1904</v>
      </c>
      <c r="O19" s="44">
        <v>1980</v>
      </c>
      <c r="P19" s="44">
        <v>1980</v>
      </c>
      <c r="Q19" s="45" t="s">
        <v>9</v>
      </c>
      <c r="R19" s="45" t="s">
        <v>9</v>
      </c>
      <c r="S19" s="46">
        <v>2236744</v>
      </c>
      <c r="T19" s="47">
        <f t="shared" si="0"/>
        <v>50.035657562132293</v>
      </c>
      <c r="U19" s="46">
        <v>68418</v>
      </c>
      <c r="V19" s="46">
        <v>0</v>
      </c>
      <c r="W19" s="46">
        <v>94280</v>
      </c>
      <c r="X19" s="46">
        <f t="shared" si="1"/>
        <v>162698</v>
      </c>
      <c r="Y19" s="46">
        <v>191561</v>
      </c>
      <c r="Z19" s="46">
        <v>2496723</v>
      </c>
      <c r="AA19" s="49">
        <v>183940</v>
      </c>
      <c r="AB19" s="49">
        <v>1920545</v>
      </c>
      <c r="AC19" s="50">
        <v>309164</v>
      </c>
      <c r="AD19" s="49">
        <v>2413649</v>
      </c>
      <c r="AE19" s="52">
        <v>110567</v>
      </c>
      <c r="AF19" s="52">
        <v>7070</v>
      </c>
      <c r="AG19" s="52">
        <v>5259</v>
      </c>
      <c r="AH19" s="53">
        <v>503</v>
      </c>
      <c r="AI19" s="52">
        <v>123399</v>
      </c>
      <c r="AJ19" s="52">
        <v>15926</v>
      </c>
      <c r="AK19" s="52">
        <v>12711</v>
      </c>
      <c r="AL19" s="53">
        <v>41</v>
      </c>
      <c r="AM19" s="53">
        <v>61</v>
      </c>
      <c r="AN19" s="54">
        <v>13912</v>
      </c>
      <c r="AO19" s="55">
        <f t="shared" si="2"/>
        <v>0.31120953850971972</v>
      </c>
      <c r="AP19" s="54">
        <v>135465</v>
      </c>
      <c r="AQ19" s="55">
        <f t="shared" si="3"/>
        <v>3.0303335346621032</v>
      </c>
      <c r="AR19" s="54">
        <v>25177</v>
      </c>
      <c r="AS19" s="54">
        <v>114559</v>
      </c>
      <c r="AT19" s="54">
        <v>145332</v>
      </c>
      <c r="AU19" s="54">
        <v>224895</v>
      </c>
      <c r="AV19" s="54">
        <v>2644</v>
      </c>
      <c r="AW19" s="54">
        <v>339454</v>
      </c>
      <c r="AX19" s="55">
        <f t="shared" si="4"/>
        <v>7.5935395834731452</v>
      </c>
      <c r="AY19" s="55">
        <f t="shared" si="5"/>
        <v>2.5058428376333368</v>
      </c>
      <c r="AZ19" s="54">
        <v>15672</v>
      </c>
      <c r="BA19" s="54">
        <v>10176</v>
      </c>
      <c r="BB19" s="54">
        <v>151500</v>
      </c>
      <c r="BC19" s="58">
        <v>464</v>
      </c>
      <c r="BD19" s="59">
        <v>6034</v>
      </c>
      <c r="BE19" s="60">
        <f t="shared" si="6"/>
        <v>0.13497975527369527</v>
      </c>
    </row>
    <row r="20" spans="1:57" s="38" customFormat="1" ht="12.75" x14ac:dyDescent="0.2">
      <c r="A20" s="3" t="s">
        <v>67</v>
      </c>
      <c r="B20" s="38" t="s">
        <v>230</v>
      </c>
      <c r="C20" s="3" t="s">
        <v>171</v>
      </c>
      <c r="D20" s="3" t="s">
        <v>8</v>
      </c>
      <c r="E20" s="39">
        <v>6377</v>
      </c>
      <c r="F20" s="40">
        <v>52</v>
      </c>
      <c r="G20" s="39">
        <v>2720</v>
      </c>
      <c r="H20" s="42">
        <v>40</v>
      </c>
      <c r="I20" s="42">
        <v>115</v>
      </c>
      <c r="J20" s="42">
        <v>155</v>
      </c>
      <c r="K20" s="42">
        <v>5</v>
      </c>
      <c r="L20" s="42">
        <v>11</v>
      </c>
      <c r="M20" s="43">
        <v>11400</v>
      </c>
      <c r="N20" s="44">
        <v>1898</v>
      </c>
      <c r="O20" s="44">
        <v>2004</v>
      </c>
      <c r="P20" s="44">
        <v>2021</v>
      </c>
      <c r="Q20" s="45" t="s">
        <v>9</v>
      </c>
      <c r="R20" s="45" t="s">
        <v>9</v>
      </c>
      <c r="S20" s="46">
        <v>83000</v>
      </c>
      <c r="T20" s="47">
        <f t="shared" si="0"/>
        <v>13.015524541320371</v>
      </c>
      <c r="U20" s="46">
        <v>537</v>
      </c>
      <c r="V20" s="46">
        <v>11442</v>
      </c>
      <c r="W20" s="46">
        <v>0</v>
      </c>
      <c r="X20" s="46">
        <f t="shared" si="1"/>
        <v>11979</v>
      </c>
      <c r="Y20" s="46">
        <v>53952</v>
      </c>
      <c r="Z20" s="46">
        <v>148931</v>
      </c>
      <c r="AA20" s="49">
        <v>13313</v>
      </c>
      <c r="AB20" s="49">
        <v>84081</v>
      </c>
      <c r="AC20" s="50">
        <v>34936</v>
      </c>
      <c r="AD20" s="49">
        <v>132330</v>
      </c>
      <c r="AE20" s="52">
        <v>28415</v>
      </c>
      <c r="AF20" s="52">
        <v>4466</v>
      </c>
      <c r="AG20" s="52">
        <v>2007</v>
      </c>
      <c r="AH20" s="53">
        <v>0</v>
      </c>
      <c r="AI20" s="52">
        <v>34888</v>
      </c>
      <c r="AJ20" s="52">
        <v>820</v>
      </c>
      <c r="AK20" s="52">
        <v>10670</v>
      </c>
      <c r="AL20" s="53">
        <v>22</v>
      </c>
      <c r="AM20" s="53">
        <v>52</v>
      </c>
      <c r="AN20" s="54">
        <v>7877</v>
      </c>
      <c r="AO20" s="55">
        <f t="shared" si="2"/>
        <v>1.2352203230359102</v>
      </c>
      <c r="AP20" s="54">
        <v>19596</v>
      </c>
      <c r="AQ20" s="55">
        <f t="shared" si="3"/>
        <v>3.072918300141132</v>
      </c>
      <c r="AR20" s="54"/>
      <c r="AS20" s="54">
        <v>1080</v>
      </c>
      <c r="AT20" s="54">
        <v>1851</v>
      </c>
      <c r="AU20" s="54">
        <v>19823</v>
      </c>
      <c r="AV20" s="57">
        <v>0</v>
      </c>
      <c r="AW20" s="54">
        <v>20903</v>
      </c>
      <c r="AX20" s="55">
        <f t="shared" si="4"/>
        <v>3.2778736082797555</v>
      </c>
      <c r="AY20" s="55">
        <f t="shared" si="5"/>
        <v>1.0666972851602368</v>
      </c>
      <c r="AZ20" s="54">
        <v>828</v>
      </c>
      <c r="BA20" s="54"/>
      <c r="BB20" s="54">
        <v>3994</v>
      </c>
      <c r="BC20" s="58">
        <v>90</v>
      </c>
      <c r="BD20" s="59">
        <v>213</v>
      </c>
      <c r="BE20" s="60">
        <f t="shared" si="6"/>
        <v>3.3401285871099265E-2</v>
      </c>
    </row>
    <row r="21" spans="1:57" s="38" customFormat="1" ht="12.75" x14ac:dyDescent="0.2">
      <c r="A21" s="3" t="s">
        <v>76</v>
      </c>
      <c r="B21" s="38" t="s">
        <v>237</v>
      </c>
      <c r="C21" s="3" t="s">
        <v>171</v>
      </c>
      <c r="D21" s="3" t="s">
        <v>8</v>
      </c>
      <c r="E21" s="39">
        <v>6805</v>
      </c>
      <c r="F21" s="40">
        <v>52</v>
      </c>
      <c r="G21" s="39">
        <v>1904</v>
      </c>
      <c r="H21" s="42">
        <v>84</v>
      </c>
      <c r="I21" s="42">
        <v>30</v>
      </c>
      <c r="J21" s="42">
        <v>114</v>
      </c>
      <c r="K21" s="42">
        <v>30</v>
      </c>
      <c r="L21" s="42">
        <v>4</v>
      </c>
      <c r="M21" s="43">
        <v>2100</v>
      </c>
      <c r="N21" s="44">
        <v>1901</v>
      </c>
      <c r="O21" s="45" t="s">
        <v>6</v>
      </c>
      <c r="P21" s="44">
        <v>2022</v>
      </c>
      <c r="Q21" s="45" t="s">
        <v>5</v>
      </c>
      <c r="R21" s="45" t="s">
        <v>10</v>
      </c>
      <c r="S21" s="46">
        <v>54150</v>
      </c>
      <c r="T21" s="47">
        <f t="shared" si="0"/>
        <v>7.95738427626745</v>
      </c>
      <c r="U21" s="46">
        <v>300</v>
      </c>
      <c r="V21" s="46">
        <v>4386</v>
      </c>
      <c r="W21" s="46">
        <v>0</v>
      </c>
      <c r="X21" s="46">
        <f t="shared" si="1"/>
        <v>4686</v>
      </c>
      <c r="Y21" s="46">
        <v>48884</v>
      </c>
      <c r="Z21" s="46">
        <v>107720</v>
      </c>
      <c r="AA21" s="49">
        <v>10025</v>
      </c>
      <c r="AB21" s="49">
        <v>106620</v>
      </c>
      <c r="AC21" s="50">
        <v>71943</v>
      </c>
      <c r="AD21" s="49">
        <v>189331</v>
      </c>
      <c r="AE21" s="52">
        <v>16314</v>
      </c>
      <c r="AF21" s="52">
        <v>2722</v>
      </c>
      <c r="AG21" s="53">
        <v>595</v>
      </c>
      <c r="AH21" s="53">
        <v>0</v>
      </c>
      <c r="AI21" s="52">
        <v>19631</v>
      </c>
      <c r="AJ21" s="52">
        <v>13757</v>
      </c>
      <c r="AK21" s="52">
        <v>12351</v>
      </c>
      <c r="AL21" s="53">
        <v>46</v>
      </c>
      <c r="AM21" s="53">
        <v>52</v>
      </c>
      <c r="AN21" s="57">
        <v>974</v>
      </c>
      <c r="AO21" s="55">
        <f t="shared" si="2"/>
        <v>0.14313005143277002</v>
      </c>
      <c r="AP21" s="54">
        <v>10511</v>
      </c>
      <c r="AQ21" s="55">
        <f t="shared" si="3"/>
        <v>1.5445995591476855</v>
      </c>
      <c r="AR21" s="54"/>
      <c r="AS21" s="54">
        <v>3250</v>
      </c>
      <c r="AT21" s="54">
        <v>4418</v>
      </c>
      <c r="AU21" s="54">
        <v>15752</v>
      </c>
      <c r="AV21" s="57">
        <v>0</v>
      </c>
      <c r="AW21" s="54">
        <v>19002</v>
      </c>
      <c r="AX21" s="55">
        <f t="shared" si="4"/>
        <v>2.7923585598824392</v>
      </c>
      <c r="AY21" s="55">
        <f t="shared" si="5"/>
        <v>1.807820378650937</v>
      </c>
      <c r="AZ21" s="54">
        <v>133</v>
      </c>
      <c r="BA21" s="54">
        <v>160</v>
      </c>
      <c r="BB21" s="54">
        <v>27570</v>
      </c>
      <c r="BC21" s="58">
        <v>9</v>
      </c>
      <c r="BD21" s="59">
        <v>628</v>
      </c>
      <c r="BE21" s="60">
        <f t="shared" si="6"/>
        <v>9.2285084496693606E-2</v>
      </c>
    </row>
    <row r="22" spans="1:57" s="38" customFormat="1" ht="12.75" x14ac:dyDescent="0.2">
      <c r="A22" s="3" t="s">
        <v>80</v>
      </c>
      <c r="B22" s="38" t="s">
        <v>240</v>
      </c>
      <c r="C22" s="3" t="s">
        <v>191</v>
      </c>
      <c r="D22" s="3" t="s">
        <v>4</v>
      </c>
      <c r="E22" s="39">
        <v>9029</v>
      </c>
      <c r="F22" s="40">
        <v>52</v>
      </c>
      <c r="G22" s="39">
        <v>2772</v>
      </c>
      <c r="H22" s="42">
        <v>250</v>
      </c>
      <c r="I22" s="42">
        <v>217</v>
      </c>
      <c r="J22" s="42">
        <v>467</v>
      </c>
      <c r="K22" s="42">
        <v>2</v>
      </c>
      <c r="L22" s="42">
        <v>15</v>
      </c>
      <c r="M22" s="43">
        <v>14700</v>
      </c>
      <c r="N22" s="44">
        <v>1924</v>
      </c>
      <c r="O22" s="44">
        <v>1988</v>
      </c>
      <c r="P22" s="44">
        <v>2009</v>
      </c>
      <c r="Q22" s="45" t="s">
        <v>10</v>
      </c>
      <c r="R22" s="45" t="s">
        <v>10</v>
      </c>
      <c r="S22" s="46">
        <v>851361</v>
      </c>
      <c r="T22" s="47">
        <f t="shared" si="0"/>
        <v>94.291837412781035</v>
      </c>
      <c r="U22" s="46">
        <v>18128</v>
      </c>
      <c r="V22" s="46">
        <v>3300</v>
      </c>
      <c r="W22" s="46">
        <v>0</v>
      </c>
      <c r="X22" s="46">
        <f t="shared" si="1"/>
        <v>21428</v>
      </c>
      <c r="Y22" s="46">
        <v>28203</v>
      </c>
      <c r="Z22" s="46">
        <v>900992</v>
      </c>
      <c r="AA22" s="49">
        <v>95574</v>
      </c>
      <c r="AB22" s="49">
        <v>657831</v>
      </c>
      <c r="AC22" s="50">
        <v>92647</v>
      </c>
      <c r="AD22" s="49">
        <v>859936</v>
      </c>
      <c r="AE22" s="52">
        <v>43165</v>
      </c>
      <c r="AF22" s="52">
        <v>7303</v>
      </c>
      <c r="AG22" s="52">
        <v>4083</v>
      </c>
      <c r="AH22" s="53">
        <v>181</v>
      </c>
      <c r="AI22" s="52">
        <v>54732</v>
      </c>
      <c r="AJ22" s="52">
        <v>15510</v>
      </c>
      <c r="AK22" s="52">
        <v>13731</v>
      </c>
      <c r="AL22" s="53">
        <v>33</v>
      </c>
      <c r="AM22" s="53">
        <v>53</v>
      </c>
      <c r="AN22" s="54">
        <v>3698</v>
      </c>
      <c r="AO22" s="55">
        <f t="shared" si="2"/>
        <v>0.40956916602060028</v>
      </c>
      <c r="AP22" s="54">
        <v>94032</v>
      </c>
      <c r="AQ22" s="55">
        <f t="shared" si="3"/>
        <v>10.414442352419981</v>
      </c>
      <c r="AR22" s="54">
        <v>145</v>
      </c>
      <c r="AS22" s="54">
        <v>27256</v>
      </c>
      <c r="AT22" s="54">
        <v>28790</v>
      </c>
      <c r="AU22" s="54">
        <v>99357</v>
      </c>
      <c r="AV22" s="57">
        <v>399</v>
      </c>
      <c r="AW22" s="54">
        <v>126613</v>
      </c>
      <c r="AX22" s="55">
        <f t="shared" si="4"/>
        <v>14.022926126924355</v>
      </c>
      <c r="AY22" s="55">
        <f t="shared" si="5"/>
        <v>1.3464884294708184</v>
      </c>
      <c r="AZ22" s="54">
        <v>2035</v>
      </c>
      <c r="BA22" s="54">
        <v>64488</v>
      </c>
      <c r="BB22" s="54">
        <v>288357</v>
      </c>
      <c r="BC22" s="58">
        <v>385</v>
      </c>
      <c r="BD22" s="59">
        <v>4592</v>
      </c>
      <c r="BE22" s="60">
        <f t="shared" si="6"/>
        <v>0.50858345331708943</v>
      </c>
    </row>
    <row r="23" spans="1:57" s="38" customFormat="1" ht="12.75" x14ac:dyDescent="0.2">
      <c r="A23" s="3" t="s">
        <v>91</v>
      </c>
      <c r="B23" s="38" t="s">
        <v>249</v>
      </c>
      <c r="C23" s="3" t="s">
        <v>176</v>
      </c>
      <c r="D23" s="3" t="s">
        <v>8</v>
      </c>
      <c r="E23" s="39">
        <v>17732</v>
      </c>
      <c r="F23" s="40">
        <v>52</v>
      </c>
      <c r="G23" s="39">
        <v>2418</v>
      </c>
      <c r="H23" s="42">
        <v>212.5</v>
      </c>
      <c r="I23" s="42">
        <v>133</v>
      </c>
      <c r="J23" s="42">
        <v>345.5</v>
      </c>
      <c r="K23" s="42">
        <v>45</v>
      </c>
      <c r="L23" s="42">
        <v>18</v>
      </c>
      <c r="M23" s="43">
        <v>18449</v>
      </c>
      <c r="N23" s="44">
        <v>1895</v>
      </c>
      <c r="O23" s="44">
        <v>2000</v>
      </c>
      <c r="P23" s="44">
        <v>2022</v>
      </c>
      <c r="Q23" s="45" t="s">
        <v>13</v>
      </c>
      <c r="R23" s="45" t="s">
        <v>5</v>
      </c>
      <c r="S23" s="46">
        <v>496505</v>
      </c>
      <c r="T23" s="47">
        <f t="shared" si="0"/>
        <v>28.000507556959171</v>
      </c>
      <c r="U23" s="46">
        <v>300</v>
      </c>
      <c r="V23" s="46">
        <v>34892</v>
      </c>
      <c r="W23" s="46">
        <v>3000</v>
      </c>
      <c r="X23" s="46">
        <f t="shared" si="1"/>
        <v>38192</v>
      </c>
      <c r="Y23" s="46">
        <v>239548</v>
      </c>
      <c r="Z23" s="46">
        <v>771245</v>
      </c>
      <c r="AA23" s="49">
        <v>33414</v>
      </c>
      <c r="AB23" s="49">
        <v>667255</v>
      </c>
      <c r="AC23" s="50">
        <v>227467</v>
      </c>
      <c r="AD23" s="49">
        <v>937716</v>
      </c>
      <c r="AE23" s="52">
        <v>61603</v>
      </c>
      <c r="AF23" s="52">
        <v>3895</v>
      </c>
      <c r="AG23" s="52">
        <v>3403</v>
      </c>
      <c r="AH23" s="53">
        <v>11</v>
      </c>
      <c r="AI23" s="52">
        <v>68912</v>
      </c>
      <c r="AJ23" s="52">
        <v>17687</v>
      </c>
      <c r="AK23" s="52">
        <v>15352</v>
      </c>
      <c r="AL23" s="53">
        <v>30</v>
      </c>
      <c r="AM23" s="53">
        <v>52</v>
      </c>
      <c r="AN23" s="54">
        <v>8217</v>
      </c>
      <c r="AO23" s="55">
        <f t="shared" si="2"/>
        <v>0.46339950372208438</v>
      </c>
      <c r="AP23" s="54">
        <v>103212</v>
      </c>
      <c r="AQ23" s="55">
        <f t="shared" si="3"/>
        <v>5.8206632077599822</v>
      </c>
      <c r="AR23" s="54">
        <v>8000</v>
      </c>
      <c r="AS23" s="54">
        <v>35612</v>
      </c>
      <c r="AT23" s="54">
        <v>41910</v>
      </c>
      <c r="AU23" s="54">
        <v>357636</v>
      </c>
      <c r="AV23" s="57">
        <v>0</v>
      </c>
      <c r="AW23" s="54">
        <v>393248</v>
      </c>
      <c r="AX23" s="55">
        <f t="shared" si="4"/>
        <v>22.177306564403338</v>
      </c>
      <c r="AY23" s="55">
        <f t="shared" si="5"/>
        <v>3.8100996008216099</v>
      </c>
      <c r="AZ23" s="54">
        <v>6642</v>
      </c>
      <c r="BA23" s="54">
        <v>65026</v>
      </c>
      <c r="BB23" s="54">
        <v>75026</v>
      </c>
      <c r="BC23" s="58">
        <v>299</v>
      </c>
      <c r="BD23" s="59">
        <v>5295</v>
      </c>
      <c r="BE23" s="60">
        <f t="shared" si="6"/>
        <v>0.29861267764493571</v>
      </c>
    </row>
    <row r="24" spans="1:57" s="38" customFormat="1" ht="12.75" x14ac:dyDescent="0.2">
      <c r="A24" s="3" t="s">
        <v>92</v>
      </c>
      <c r="B24" s="38" t="s">
        <v>250</v>
      </c>
      <c r="C24" s="3" t="s">
        <v>169</v>
      </c>
      <c r="D24" s="3" t="s">
        <v>4</v>
      </c>
      <c r="E24" s="39">
        <v>5720</v>
      </c>
      <c r="F24" s="40">
        <v>31</v>
      </c>
      <c r="G24" s="39">
        <v>1116</v>
      </c>
      <c r="H24" s="42">
        <v>127</v>
      </c>
      <c r="I24" s="42">
        <v>0</v>
      </c>
      <c r="J24" s="42">
        <v>127</v>
      </c>
      <c r="K24" s="42">
        <v>7</v>
      </c>
      <c r="L24" s="42">
        <v>6</v>
      </c>
      <c r="M24" s="43">
        <v>4012</v>
      </c>
      <c r="N24" s="44">
        <v>1903</v>
      </c>
      <c r="O24" s="44">
        <v>2003</v>
      </c>
      <c r="P24" s="44">
        <v>2009</v>
      </c>
      <c r="Q24" s="45" t="s">
        <v>5</v>
      </c>
      <c r="R24" s="45" t="s">
        <v>5</v>
      </c>
      <c r="S24" s="46">
        <v>278175</v>
      </c>
      <c r="T24" s="47">
        <f t="shared" si="0"/>
        <v>48.631993006993007</v>
      </c>
      <c r="U24" s="46">
        <v>500</v>
      </c>
      <c r="V24" s="46">
        <v>12658</v>
      </c>
      <c r="W24" s="46">
        <v>0</v>
      </c>
      <c r="X24" s="46">
        <f t="shared" si="1"/>
        <v>13158</v>
      </c>
      <c r="Y24" s="46">
        <v>18542</v>
      </c>
      <c r="Z24" s="46">
        <v>309875</v>
      </c>
      <c r="AA24" s="49">
        <v>21583</v>
      </c>
      <c r="AB24" s="49">
        <v>221233</v>
      </c>
      <c r="AC24" s="50">
        <v>38111</v>
      </c>
      <c r="AD24" s="49">
        <v>283663</v>
      </c>
      <c r="AE24" s="52">
        <v>19467</v>
      </c>
      <c r="AF24" s="52">
        <v>1071</v>
      </c>
      <c r="AG24" s="52">
        <v>1710</v>
      </c>
      <c r="AH24" s="53">
        <v>76</v>
      </c>
      <c r="AI24" s="52">
        <v>22324</v>
      </c>
      <c r="AJ24" s="52">
        <v>14154</v>
      </c>
      <c r="AK24" s="52">
        <v>12568</v>
      </c>
      <c r="AL24" s="53">
        <v>16</v>
      </c>
      <c r="AM24" s="53">
        <v>52</v>
      </c>
      <c r="AN24" s="54">
        <v>2730</v>
      </c>
      <c r="AO24" s="55">
        <f t="shared" si="2"/>
        <v>0.47727272727272729</v>
      </c>
      <c r="AP24" s="54">
        <v>10459</v>
      </c>
      <c r="AQ24" s="55">
        <f t="shared" si="3"/>
        <v>1.8284965034965035</v>
      </c>
      <c r="AR24" s="54">
        <v>2007</v>
      </c>
      <c r="AS24" s="54">
        <v>7606</v>
      </c>
      <c r="AT24" s="54">
        <v>8853</v>
      </c>
      <c r="AU24" s="54">
        <v>29869</v>
      </c>
      <c r="AV24" s="57">
        <v>210</v>
      </c>
      <c r="AW24" s="54">
        <v>37475</v>
      </c>
      <c r="AX24" s="55">
        <f t="shared" si="4"/>
        <v>6.5515734265734267</v>
      </c>
      <c r="AY24" s="55">
        <f t="shared" si="5"/>
        <v>3.5830385314083566</v>
      </c>
      <c r="AZ24" s="54">
        <v>587</v>
      </c>
      <c r="BA24" s="54">
        <v>2205</v>
      </c>
      <c r="BB24" s="54">
        <v>6803</v>
      </c>
      <c r="BC24" s="58">
        <v>211</v>
      </c>
      <c r="BD24" s="59">
        <v>1589</v>
      </c>
      <c r="BE24" s="60">
        <f t="shared" si="6"/>
        <v>0.27779720279720282</v>
      </c>
    </row>
    <row r="25" spans="1:57" s="38" customFormat="1" ht="12.75" x14ac:dyDescent="0.2">
      <c r="A25" s="3" t="s">
        <v>104</v>
      </c>
      <c r="B25" s="38" t="s">
        <v>261</v>
      </c>
      <c r="C25" s="3" t="s">
        <v>201</v>
      </c>
      <c r="D25" s="3" t="s">
        <v>4</v>
      </c>
      <c r="E25" s="39">
        <v>10688</v>
      </c>
      <c r="F25" s="40">
        <v>52</v>
      </c>
      <c r="G25" s="39">
        <v>1960</v>
      </c>
      <c r="H25" s="42">
        <v>165</v>
      </c>
      <c r="I25" s="42">
        <v>0</v>
      </c>
      <c r="J25" s="42">
        <v>165</v>
      </c>
      <c r="K25" s="42">
        <v>6</v>
      </c>
      <c r="L25" s="42">
        <v>8</v>
      </c>
      <c r="M25" s="43">
        <v>11500</v>
      </c>
      <c r="N25" s="44">
        <v>1995</v>
      </c>
      <c r="O25" s="44">
        <v>2011</v>
      </c>
      <c r="P25" s="44">
        <v>2011</v>
      </c>
      <c r="Q25" s="45" t="s">
        <v>9</v>
      </c>
      <c r="R25" s="45" t="s">
        <v>9</v>
      </c>
      <c r="S25" s="46">
        <v>309385</v>
      </c>
      <c r="T25" s="47">
        <f t="shared" si="0"/>
        <v>28.946949850299401</v>
      </c>
      <c r="U25" s="46">
        <v>0</v>
      </c>
      <c r="V25" s="46">
        <v>16938</v>
      </c>
      <c r="W25" s="46">
        <v>0</v>
      </c>
      <c r="X25" s="46">
        <f t="shared" si="1"/>
        <v>16938</v>
      </c>
      <c r="Y25" s="46">
        <v>8449</v>
      </c>
      <c r="Z25" s="46">
        <v>334772</v>
      </c>
      <c r="AA25" s="49">
        <v>59133</v>
      </c>
      <c r="AB25" s="49">
        <v>161205</v>
      </c>
      <c r="AC25" s="50">
        <v>69656</v>
      </c>
      <c r="AD25" s="49">
        <v>291757</v>
      </c>
      <c r="AE25" s="52">
        <v>32120</v>
      </c>
      <c r="AF25" s="52">
        <v>3130</v>
      </c>
      <c r="AG25" s="52">
        <v>1917</v>
      </c>
      <c r="AH25" s="53">
        <v>14</v>
      </c>
      <c r="AI25" s="52">
        <v>37181</v>
      </c>
      <c r="AJ25" s="52">
        <v>13757</v>
      </c>
      <c r="AK25" s="52">
        <v>12351</v>
      </c>
      <c r="AL25" s="53">
        <v>192</v>
      </c>
      <c r="AM25" s="53">
        <v>53</v>
      </c>
      <c r="AN25" s="54">
        <v>1788</v>
      </c>
      <c r="AO25" s="55">
        <f t="shared" si="2"/>
        <v>0.16729041916167664</v>
      </c>
      <c r="AP25" s="54">
        <v>6901</v>
      </c>
      <c r="AQ25" s="55">
        <f t="shared" si="3"/>
        <v>0.64567739520958078</v>
      </c>
      <c r="AR25" s="54">
        <v>1725</v>
      </c>
      <c r="AS25" s="54">
        <v>8177</v>
      </c>
      <c r="AT25" s="54">
        <v>16691</v>
      </c>
      <c r="AU25" s="54">
        <v>13951</v>
      </c>
      <c r="AV25" s="57">
        <v>244</v>
      </c>
      <c r="AW25" s="54">
        <v>22128</v>
      </c>
      <c r="AX25" s="55">
        <f t="shared" si="4"/>
        <v>2.0703592814371259</v>
      </c>
      <c r="AY25" s="55">
        <f t="shared" si="5"/>
        <v>3.2064918127807562</v>
      </c>
      <c r="AZ25" s="54">
        <v>1035</v>
      </c>
      <c r="BA25" s="54">
        <v>1725</v>
      </c>
      <c r="BB25" s="54">
        <v>23277</v>
      </c>
      <c r="BC25" s="58">
        <v>94</v>
      </c>
      <c r="BD25" s="59">
        <v>815</v>
      </c>
      <c r="BE25" s="60">
        <f t="shared" si="6"/>
        <v>7.6253742514970066E-2</v>
      </c>
    </row>
    <row r="26" spans="1:57" s="38" customFormat="1" ht="12.75" x14ac:dyDescent="0.2">
      <c r="A26" s="3" t="s">
        <v>108</v>
      </c>
      <c r="B26" s="38" t="s">
        <v>265</v>
      </c>
      <c r="C26" s="3" t="s">
        <v>226</v>
      </c>
      <c r="D26" s="3" t="s">
        <v>8</v>
      </c>
      <c r="E26" s="39">
        <v>6495</v>
      </c>
      <c r="F26" s="40">
        <v>52</v>
      </c>
      <c r="G26" s="39">
        <v>2496</v>
      </c>
      <c r="H26" s="42">
        <v>195</v>
      </c>
      <c r="I26" s="42">
        <v>0</v>
      </c>
      <c r="J26" s="42">
        <v>195</v>
      </c>
      <c r="K26" s="42">
        <v>29</v>
      </c>
      <c r="L26" s="42">
        <v>6</v>
      </c>
      <c r="M26" s="43">
        <v>9430</v>
      </c>
      <c r="N26" s="44">
        <v>1913</v>
      </c>
      <c r="O26" s="44">
        <v>2013</v>
      </c>
      <c r="P26" s="44">
        <v>2013</v>
      </c>
      <c r="Q26" s="45" t="s">
        <v>13</v>
      </c>
      <c r="R26" s="45" t="s">
        <v>13</v>
      </c>
      <c r="S26" s="46">
        <v>187019</v>
      </c>
      <c r="T26" s="47">
        <f t="shared" si="0"/>
        <v>28.794303310238647</v>
      </c>
      <c r="U26" s="46">
        <v>9565</v>
      </c>
      <c r="V26" s="46">
        <v>0</v>
      </c>
      <c r="W26" s="46">
        <v>1900</v>
      </c>
      <c r="X26" s="46">
        <f t="shared" si="1"/>
        <v>11465</v>
      </c>
      <c r="Y26" s="46">
        <v>20108</v>
      </c>
      <c r="Z26" s="46">
        <v>216692</v>
      </c>
      <c r="AA26" s="49">
        <v>19729</v>
      </c>
      <c r="AB26" s="49">
        <v>203446</v>
      </c>
      <c r="AC26" s="50">
        <v>48711</v>
      </c>
      <c r="AD26" s="49">
        <v>281240</v>
      </c>
      <c r="AE26" s="52">
        <v>22918</v>
      </c>
      <c r="AF26" s="52">
        <v>1488</v>
      </c>
      <c r="AG26" s="52">
        <v>1389</v>
      </c>
      <c r="AH26" s="53">
        <v>21</v>
      </c>
      <c r="AI26" s="52">
        <v>25816</v>
      </c>
      <c r="AJ26" s="52">
        <v>13757</v>
      </c>
      <c r="AK26" s="52">
        <v>12351</v>
      </c>
      <c r="AL26" s="53">
        <v>15</v>
      </c>
      <c r="AM26" s="53">
        <v>52</v>
      </c>
      <c r="AN26" s="54">
        <v>4012</v>
      </c>
      <c r="AO26" s="55">
        <f t="shared" si="2"/>
        <v>0.61770592763664356</v>
      </c>
      <c r="AP26" s="54">
        <v>28058</v>
      </c>
      <c r="AQ26" s="55">
        <f t="shared" si="3"/>
        <v>4.3199384141647421</v>
      </c>
      <c r="AR26" s="54">
        <v>7000</v>
      </c>
      <c r="AS26" s="54">
        <v>6604</v>
      </c>
      <c r="AT26" s="54">
        <v>7686</v>
      </c>
      <c r="AU26" s="54">
        <v>29307</v>
      </c>
      <c r="AV26" s="57">
        <v>35</v>
      </c>
      <c r="AW26" s="54">
        <v>35911</v>
      </c>
      <c r="AX26" s="55">
        <f t="shared" si="4"/>
        <v>5.5290223248652808</v>
      </c>
      <c r="AY26" s="55">
        <f t="shared" si="5"/>
        <v>1.2798845249126809</v>
      </c>
      <c r="AZ26" s="54">
        <v>2889</v>
      </c>
      <c r="BA26" s="54">
        <v>16990</v>
      </c>
      <c r="BB26" s="54">
        <v>6896</v>
      </c>
      <c r="BC26" s="58">
        <v>549</v>
      </c>
      <c r="BD26" s="59">
        <v>5141</v>
      </c>
      <c r="BE26" s="60">
        <f t="shared" si="6"/>
        <v>0.79153194765204005</v>
      </c>
    </row>
    <row r="27" spans="1:57" s="38" customFormat="1" ht="12.75" x14ac:dyDescent="0.2">
      <c r="A27" s="3" t="s">
        <v>116</v>
      </c>
      <c r="B27" s="38" t="s">
        <v>272</v>
      </c>
      <c r="C27" s="3" t="s">
        <v>201</v>
      </c>
      <c r="D27" s="3" t="s">
        <v>4</v>
      </c>
      <c r="E27" s="39">
        <v>7682</v>
      </c>
      <c r="F27" s="40">
        <v>52</v>
      </c>
      <c r="G27" s="39">
        <v>2723</v>
      </c>
      <c r="H27" s="42">
        <v>121</v>
      </c>
      <c r="I27" s="42">
        <v>83</v>
      </c>
      <c r="J27" s="42">
        <v>204</v>
      </c>
      <c r="K27" s="42">
        <v>42</v>
      </c>
      <c r="L27" s="42">
        <v>5</v>
      </c>
      <c r="M27" s="43">
        <v>12900</v>
      </c>
      <c r="N27" s="44">
        <v>2019</v>
      </c>
      <c r="O27" s="45"/>
      <c r="P27" s="44">
        <v>2022</v>
      </c>
      <c r="Q27" s="45" t="s">
        <v>13</v>
      </c>
      <c r="R27" s="45" t="s">
        <v>13</v>
      </c>
      <c r="S27" s="46">
        <v>492291</v>
      </c>
      <c r="T27" s="47">
        <f t="shared" si="0"/>
        <v>64.083702160895598</v>
      </c>
      <c r="U27" s="46">
        <v>0</v>
      </c>
      <c r="V27" s="46">
        <v>8740</v>
      </c>
      <c r="W27" s="46">
        <v>5600</v>
      </c>
      <c r="X27" s="46">
        <f t="shared" si="1"/>
        <v>14340</v>
      </c>
      <c r="Y27" s="46">
        <v>12405</v>
      </c>
      <c r="Z27" s="46">
        <v>513436</v>
      </c>
      <c r="AA27" s="49">
        <v>45000</v>
      </c>
      <c r="AB27" s="49">
        <v>374372</v>
      </c>
      <c r="AC27" s="50">
        <v>64500</v>
      </c>
      <c r="AD27" s="49">
        <v>494372</v>
      </c>
      <c r="AE27" s="52">
        <v>37017</v>
      </c>
      <c r="AF27" s="52">
        <v>4601</v>
      </c>
      <c r="AG27" s="52">
        <v>2036</v>
      </c>
      <c r="AH27" s="53">
        <v>27</v>
      </c>
      <c r="AI27" s="52">
        <v>43681</v>
      </c>
      <c r="AJ27" s="52">
        <v>13807</v>
      </c>
      <c r="AK27" s="52">
        <v>12362</v>
      </c>
      <c r="AL27" s="53">
        <v>95</v>
      </c>
      <c r="AM27" s="53">
        <v>52</v>
      </c>
      <c r="AN27" s="54">
        <v>3823</v>
      </c>
      <c r="AO27" s="55">
        <f t="shared" si="2"/>
        <v>0.49765686019265815</v>
      </c>
      <c r="AP27" s="54">
        <v>77185</v>
      </c>
      <c r="AQ27" s="55">
        <f t="shared" si="3"/>
        <v>10.047513668315544</v>
      </c>
      <c r="AR27" s="54">
        <v>3640</v>
      </c>
      <c r="AS27" s="54">
        <v>11127</v>
      </c>
      <c r="AT27" s="54">
        <v>13077</v>
      </c>
      <c r="AU27" s="54">
        <v>86452</v>
      </c>
      <c r="AV27" s="57">
        <v>0</v>
      </c>
      <c r="AW27" s="54">
        <v>97579</v>
      </c>
      <c r="AX27" s="55">
        <f t="shared" si="4"/>
        <v>12.702291070033846</v>
      </c>
      <c r="AY27" s="55">
        <f t="shared" si="5"/>
        <v>1.2642223229902183</v>
      </c>
      <c r="AZ27" s="54">
        <v>7300</v>
      </c>
      <c r="BA27" s="54">
        <v>10220</v>
      </c>
      <c r="BB27" s="54">
        <v>23070</v>
      </c>
      <c r="BC27" s="58">
        <v>354</v>
      </c>
      <c r="BD27" s="59">
        <v>3374</v>
      </c>
      <c r="BE27" s="60">
        <f t="shared" si="6"/>
        <v>0.43920853944285343</v>
      </c>
    </row>
    <row r="28" spans="1:57" s="38" customFormat="1" ht="12.75" x14ac:dyDescent="0.2">
      <c r="A28" s="3" t="s">
        <v>122</v>
      </c>
      <c r="B28" s="38" t="s">
        <v>122</v>
      </c>
      <c r="C28" s="3" t="s">
        <v>168</v>
      </c>
      <c r="D28" s="3" t="s">
        <v>8</v>
      </c>
      <c r="E28" s="39">
        <v>5832</v>
      </c>
      <c r="F28" s="40">
        <v>52</v>
      </c>
      <c r="G28" s="39">
        <v>1976</v>
      </c>
      <c r="H28" s="42">
        <v>55</v>
      </c>
      <c r="I28" s="42">
        <v>20</v>
      </c>
      <c r="J28" s="42">
        <v>75</v>
      </c>
      <c r="K28" s="42">
        <v>32</v>
      </c>
      <c r="L28" s="42">
        <v>3</v>
      </c>
      <c r="M28" s="43">
        <v>6000</v>
      </c>
      <c r="N28" s="44">
        <v>1957</v>
      </c>
      <c r="O28" s="44">
        <v>2003</v>
      </c>
      <c r="P28" s="44">
        <v>2022</v>
      </c>
      <c r="Q28" s="45" t="s">
        <v>9</v>
      </c>
      <c r="R28" s="45" t="s">
        <v>5</v>
      </c>
      <c r="S28" s="46">
        <v>181400</v>
      </c>
      <c r="T28" s="47">
        <f t="shared" si="0"/>
        <v>31.104252400548695</v>
      </c>
      <c r="U28" s="46">
        <v>600</v>
      </c>
      <c r="V28" s="46">
        <v>9115</v>
      </c>
      <c r="W28" s="46">
        <v>2000</v>
      </c>
      <c r="X28" s="46">
        <f t="shared" si="1"/>
        <v>11715</v>
      </c>
      <c r="Y28" s="46">
        <v>26399</v>
      </c>
      <c r="Z28" s="46">
        <v>217514</v>
      </c>
      <c r="AA28" s="49">
        <v>16380</v>
      </c>
      <c r="AB28" s="49">
        <v>118797</v>
      </c>
      <c r="AC28" s="50">
        <v>47475</v>
      </c>
      <c r="AD28" s="49">
        <v>185259</v>
      </c>
      <c r="AE28" s="52">
        <v>32232</v>
      </c>
      <c r="AF28" s="52">
        <v>5221</v>
      </c>
      <c r="AG28" s="52">
        <v>1957</v>
      </c>
      <c r="AH28" s="53">
        <v>205</v>
      </c>
      <c r="AI28" s="52">
        <v>39615</v>
      </c>
      <c r="AJ28" s="52">
        <v>13810</v>
      </c>
      <c r="AK28" s="52">
        <v>12424</v>
      </c>
      <c r="AL28" s="53">
        <v>12</v>
      </c>
      <c r="AM28" s="53">
        <v>55</v>
      </c>
      <c r="AN28" s="54">
        <v>2356</v>
      </c>
      <c r="AO28" s="55">
        <f t="shared" si="2"/>
        <v>0.40397805212620025</v>
      </c>
      <c r="AP28" s="54">
        <v>11957</v>
      </c>
      <c r="AQ28" s="55">
        <f t="shared" si="3"/>
        <v>2.0502400548696844</v>
      </c>
      <c r="AR28" s="54">
        <v>1050</v>
      </c>
      <c r="AS28" s="54">
        <v>7619</v>
      </c>
      <c r="AT28" s="54">
        <v>8596</v>
      </c>
      <c r="AU28" s="54">
        <v>25623</v>
      </c>
      <c r="AV28" s="57">
        <v>174</v>
      </c>
      <c r="AW28" s="54">
        <v>33242</v>
      </c>
      <c r="AX28" s="55">
        <f t="shared" si="4"/>
        <v>5.6999314128943759</v>
      </c>
      <c r="AY28" s="55">
        <f t="shared" si="5"/>
        <v>2.7801287948482059</v>
      </c>
      <c r="AZ28" s="54">
        <v>508</v>
      </c>
      <c r="BA28" s="54">
        <v>10764</v>
      </c>
      <c r="BB28" s="54">
        <v>15547</v>
      </c>
      <c r="BC28" s="58">
        <v>249</v>
      </c>
      <c r="BD28" s="59">
        <v>1655</v>
      </c>
      <c r="BE28" s="60">
        <f t="shared" si="6"/>
        <v>0.28377914951989025</v>
      </c>
    </row>
    <row r="29" spans="1:57" s="38" customFormat="1" ht="12.75" x14ac:dyDescent="0.2">
      <c r="A29" s="3" t="s">
        <v>132</v>
      </c>
      <c r="B29" s="38" t="s">
        <v>181</v>
      </c>
      <c r="C29" s="3" t="s">
        <v>181</v>
      </c>
      <c r="D29" s="3" t="s">
        <v>8</v>
      </c>
      <c r="E29" s="39">
        <v>22158</v>
      </c>
      <c r="F29" s="40">
        <v>52</v>
      </c>
      <c r="G29" s="39">
        <v>2652</v>
      </c>
      <c r="H29" s="42">
        <v>165</v>
      </c>
      <c r="I29" s="42">
        <v>281.5</v>
      </c>
      <c r="J29" s="42">
        <v>446.5</v>
      </c>
      <c r="K29" s="42">
        <v>6</v>
      </c>
      <c r="L29" s="42">
        <v>16</v>
      </c>
      <c r="M29" s="43">
        <v>24167</v>
      </c>
      <c r="N29" s="44">
        <v>1858</v>
      </c>
      <c r="O29" s="44">
        <v>1988</v>
      </c>
      <c r="P29" s="44">
        <v>1988</v>
      </c>
      <c r="Q29" s="45" t="s">
        <v>9</v>
      </c>
      <c r="R29" s="45" t="s">
        <v>9</v>
      </c>
      <c r="S29" s="46">
        <v>893210</v>
      </c>
      <c r="T29" s="47">
        <f t="shared" si="0"/>
        <v>40.31094864157415</v>
      </c>
      <c r="U29" s="46">
        <v>1373</v>
      </c>
      <c r="V29" s="46">
        <v>32299</v>
      </c>
      <c r="W29" s="46">
        <v>5000</v>
      </c>
      <c r="X29" s="46">
        <f t="shared" si="1"/>
        <v>38672</v>
      </c>
      <c r="Y29" s="46">
        <v>79570</v>
      </c>
      <c r="Z29" s="46">
        <v>1006452</v>
      </c>
      <c r="AA29" s="49">
        <v>120591</v>
      </c>
      <c r="AB29" s="49">
        <v>836159</v>
      </c>
      <c r="AC29" s="50">
        <v>326588</v>
      </c>
      <c r="AD29" s="49">
        <v>1305593</v>
      </c>
      <c r="AE29" s="52">
        <v>66844</v>
      </c>
      <c r="AF29" s="52">
        <v>4456</v>
      </c>
      <c r="AG29" s="52">
        <v>2832</v>
      </c>
      <c r="AH29" s="53">
        <v>1</v>
      </c>
      <c r="AI29" s="52">
        <v>74133</v>
      </c>
      <c r="AJ29" s="52">
        <v>45190</v>
      </c>
      <c r="AK29" s="52">
        <v>22042</v>
      </c>
      <c r="AL29" s="53">
        <v>72</v>
      </c>
      <c r="AM29" s="53">
        <v>52</v>
      </c>
      <c r="AN29" s="54">
        <v>10012</v>
      </c>
      <c r="AO29" s="55">
        <f t="shared" si="2"/>
        <v>0.45184583446159399</v>
      </c>
      <c r="AP29" s="56"/>
      <c r="AQ29" s="55"/>
      <c r="AR29" s="54">
        <v>5764</v>
      </c>
      <c r="AS29" s="54">
        <v>19054</v>
      </c>
      <c r="AT29" s="54">
        <v>28128</v>
      </c>
      <c r="AU29" s="54">
        <v>89735</v>
      </c>
      <c r="AV29" s="57">
        <v>2</v>
      </c>
      <c r="AW29" s="54">
        <v>108789</v>
      </c>
      <c r="AX29" s="55">
        <f t="shared" si="4"/>
        <v>4.909694015705389</v>
      </c>
      <c r="AY29" s="55"/>
      <c r="AZ29" s="54" t="s">
        <v>6</v>
      </c>
      <c r="BA29" s="54">
        <v>57600</v>
      </c>
      <c r="BB29" s="54">
        <v>34554</v>
      </c>
      <c r="BC29" s="58">
        <v>197</v>
      </c>
      <c r="BD29" s="59">
        <v>5893</v>
      </c>
      <c r="BE29" s="60">
        <f t="shared" si="6"/>
        <v>0.265953605921112</v>
      </c>
    </row>
    <row r="30" spans="1:57" s="38" customFormat="1" ht="12.75" x14ac:dyDescent="0.2">
      <c r="A30" s="3" t="s">
        <v>137</v>
      </c>
      <c r="B30" s="38" t="s">
        <v>290</v>
      </c>
      <c r="C30" s="3" t="s">
        <v>201</v>
      </c>
      <c r="D30" s="3" t="s">
        <v>4</v>
      </c>
      <c r="E30" s="39">
        <v>20042</v>
      </c>
      <c r="F30" s="40">
        <v>52</v>
      </c>
      <c r="G30" s="39">
        <v>2350</v>
      </c>
      <c r="H30" s="42">
        <v>160</v>
      </c>
      <c r="I30" s="42">
        <v>343</v>
      </c>
      <c r="J30" s="42">
        <v>503</v>
      </c>
      <c r="K30" s="42">
        <v>30.67</v>
      </c>
      <c r="L30" s="42">
        <v>16</v>
      </c>
      <c r="M30" s="43">
        <v>7800</v>
      </c>
      <c r="N30" s="44">
        <v>2021</v>
      </c>
      <c r="O30" s="44">
        <v>2021</v>
      </c>
      <c r="P30" s="44">
        <v>2021</v>
      </c>
      <c r="Q30" s="45" t="s">
        <v>13</v>
      </c>
      <c r="R30" s="45" t="s">
        <v>13</v>
      </c>
      <c r="S30" s="46">
        <v>814255</v>
      </c>
      <c r="T30" s="47">
        <f t="shared" si="0"/>
        <v>40.627432391976846</v>
      </c>
      <c r="U30" s="46">
        <v>300</v>
      </c>
      <c r="V30" s="46">
        <v>41928</v>
      </c>
      <c r="W30" s="46">
        <v>0</v>
      </c>
      <c r="X30" s="46">
        <f t="shared" si="1"/>
        <v>42228</v>
      </c>
      <c r="Y30" s="46">
        <v>22993</v>
      </c>
      <c r="Z30" s="46">
        <v>879476</v>
      </c>
      <c r="AA30" s="49">
        <v>61232</v>
      </c>
      <c r="AB30" s="49">
        <v>540012</v>
      </c>
      <c r="AC30" s="50">
        <v>149554</v>
      </c>
      <c r="AD30" s="49">
        <v>760529</v>
      </c>
      <c r="AE30" s="52">
        <v>50525</v>
      </c>
      <c r="AF30" s="52">
        <v>3357</v>
      </c>
      <c r="AG30" s="52">
        <v>3778</v>
      </c>
      <c r="AH30" s="53">
        <v>134</v>
      </c>
      <c r="AI30" s="52">
        <v>57794</v>
      </c>
      <c r="AJ30" s="62">
        <v>14047</v>
      </c>
      <c r="AK30" s="52">
        <v>12497</v>
      </c>
      <c r="AL30" s="53">
        <v>52</v>
      </c>
      <c r="AM30" s="53">
        <v>56</v>
      </c>
      <c r="AN30" s="54">
        <v>10027</v>
      </c>
      <c r="AO30" s="55">
        <f t="shared" si="2"/>
        <v>0.5002993713202275</v>
      </c>
      <c r="AP30" s="54">
        <v>71880</v>
      </c>
      <c r="AQ30" s="55">
        <f t="shared" ref="AQ30:AQ37" si="7">AP30/E30</f>
        <v>3.5864684163257161</v>
      </c>
      <c r="AR30" s="54">
        <v>5928</v>
      </c>
      <c r="AS30" s="54">
        <v>34785</v>
      </c>
      <c r="AT30" s="54">
        <v>42992</v>
      </c>
      <c r="AU30" s="54">
        <v>132272</v>
      </c>
      <c r="AV30" s="57">
        <v>237</v>
      </c>
      <c r="AW30" s="54">
        <v>167057</v>
      </c>
      <c r="AX30" s="55">
        <f t="shared" si="4"/>
        <v>8.3353457738748631</v>
      </c>
      <c r="AY30" s="55">
        <f t="shared" ref="AY30:AY37" si="8">AW30/AP30</f>
        <v>2.3241096271563717</v>
      </c>
      <c r="AZ30" s="54">
        <v>2650</v>
      </c>
      <c r="BA30" s="54"/>
      <c r="BB30" s="54">
        <v>64653</v>
      </c>
      <c r="BC30" s="58">
        <v>284</v>
      </c>
      <c r="BD30" s="59">
        <v>3639</v>
      </c>
      <c r="BE30" s="60">
        <f t="shared" si="6"/>
        <v>0.18156870571799222</v>
      </c>
    </row>
    <row r="31" spans="1:57" s="38" customFormat="1" ht="12.75" x14ac:dyDescent="0.2">
      <c r="A31" s="3" t="s">
        <v>139</v>
      </c>
      <c r="B31" s="38" t="s">
        <v>292</v>
      </c>
      <c r="C31" s="3" t="s">
        <v>168</v>
      </c>
      <c r="D31" s="3" t="s">
        <v>4</v>
      </c>
      <c r="E31" s="39">
        <v>9089</v>
      </c>
      <c r="F31" s="40">
        <v>52</v>
      </c>
      <c r="G31" s="39">
        <v>2372</v>
      </c>
      <c r="H31" s="42">
        <v>110</v>
      </c>
      <c r="I31" s="42">
        <v>198</v>
      </c>
      <c r="J31" s="42">
        <v>308</v>
      </c>
      <c r="K31" s="42">
        <v>12</v>
      </c>
      <c r="L31" s="42">
        <v>8</v>
      </c>
      <c r="M31" s="43">
        <v>10300</v>
      </c>
      <c r="N31" s="44">
        <v>1895</v>
      </c>
      <c r="O31" s="44">
        <v>1978</v>
      </c>
      <c r="P31" s="44">
        <v>2018</v>
      </c>
      <c r="Q31" s="45" t="s">
        <v>9</v>
      </c>
      <c r="R31" s="45" t="s">
        <v>9</v>
      </c>
      <c r="S31" s="46">
        <v>675585</v>
      </c>
      <c r="T31" s="47">
        <f t="shared" si="0"/>
        <v>74.329959291451203</v>
      </c>
      <c r="U31" s="46">
        <v>200</v>
      </c>
      <c r="V31" s="46">
        <v>17492</v>
      </c>
      <c r="W31" s="46">
        <v>7377</v>
      </c>
      <c r="X31" s="46">
        <f t="shared" si="1"/>
        <v>25069</v>
      </c>
      <c r="Y31" s="46">
        <v>16452</v>
      </c>
      <c r="Z31" s="46">
        <v>709729</v>
      </c>
      <c r="AA31" s="49">
        <v>50129</v>
      </c>
      <c r="AB31" s="49">
        <v>524323</v>
      </c>
      <c r="AC31" s="50">
        <v>139281</v>
      </c>
      <c r="AD31" s="49">
        <v>721662</v>
      </c>
      <c r="AE31" s="52">
        <v>33625</v>
      </c>
      <c r="AF31" s="52">
        <v>2532</v>
      </c>
      <c r="AG31" s="52">
        <v>1873</v>
      </c>
      <c r="AH31" s="53">
        <v>196</v>
      </c>
      <c r="AI31" s="52">
        <v>38226</v>
      </c>
      <c r="AJ31" s="52">
        <v>13757</v>
      </c>
      <c r="AK31" s="52">
        <v>12351</v>
      </c>
      <c r="AL31" s="53">
        <v>69</v>
      </c>
      <c r="AM31" s="53">
        <v>58</v>
      </c>
      <c r="AN31" s="54">
        <v>2597</v>
      </c>
      <c r="AO31" s="55">
        <f t="shared" si="2"/>
        <v>0.28573000330069315</v>
      </c>
      <c r="AP31" s="54">
        <v>16040</v>
      </c>
      <c r="AQ31" s="55">
        <f t="shared" si="7"/>
        <v>1.7647706018263836</v>
      </c>
      <c r="AR31" s="54">
        <v>1614</v>
      </c>
      <c r="AS31" s="54">
        <v>5155</v>
      </c>
      <c r="AT31" s="54">
        <v>9043</v>
      </c>
      <c r="AU31" s="54">
        <v>25372</v>
      </c>
      <c r="AV31" s="57">
        <v>223</v>
      </c>
      <c r="AW31" s="54">
        <v>30527</v>
      </c>
      <c r="AX31" s="55">
        <f t="shared" si="4"/>
        <v>3.3586753218175818</v>
      </c>
      <c r="AY31" s="55">
        <f t="shared" si="8"/>
        <v>1.9031795511221945</v>
      </c>
      <c r="AZ31" s="54">
        <v>1733</v>
      </c>
      <c r="BA31" s="54">
        <v>17392</v>
      </c>
      <c r="BB31" s="54">
        <v>17717</v>
      </c>
      <c r="BC31" s="58">
        <v>200</v>
      </c>
      <c r="BD31" s="59">
        <v>3488</v>
      </c>
      <c r="BE31" s="60">
        <f t="shared" si="6"/>
        <v>0.38376058972384203</v>
      </c>
    </row>
    <row r="32" spans="1:57" s="38" customFormat="1" ht="12.75" x14ac:dyDescent="0.2">
      <c r="A32" s="3" t="s">
        <v>140</v>
      </c>
      <c r="B32" s="38" t="s">
        <v>293</v>
      </c>
      <c r="C32" s="3" t="s">
        <v>179</v>
      </c>
      <c r="D32" s="3" t="s">
        <v>8</v>
      </c>
      <c r="E32" s="39">
        <v>13354</v>
      </c>
      <c r="F32" s="40">
        <v>52</v>
      </c>
      <c r="G32" s="39">
        <v>2288</v>
      </c>
      <c r="H32" s="42">
        <v>119</v>
      </c>
      <c r="I32" s="42">
        <v>54</v>
      </c>
      <c r="J32" s="42">
        <v>173</v>
      </c>
      <c r="K32" s="42">
        <v>23</v>
      </c>
      <c r="L32" s="42">
        <v>8</v>
      </c>
      <c r="M32" s="43">
        <v>15477</v>
      </c>
      <c r="N32" s="44">
        <v>1901</v>
      </c>
      <c r="O32" s="44">
        <v>2001</v>
      </c>
      <c r="P32" s="44">
        <v>2016</v>
      </c>
      <c r="Q32" s="45" t="s">
        <v>13</v>
      </c>
      <c r="R32" s="45" t="s">
        <v>13</v>
      </c>
      <c r="S32" s="46">
        <v>402034</v>
      </c>
      <c r="T32" s="47">
        <f t="shared" si="0"/>
        <v>30.10588587689082</v>
      </c>
      <c r="U32" s="46">
        <v>20049</v>
      </c>
      <c r="V32" s="46">
        <v>0</v>
      </c>
      <c r="W32" s="46">
        <v>2821</v>
      </c>
      <c r="X32" s="46">
        <f t="shared" si="1"/>
        <v>22870</v>
      </c>
      <c r="Y32" s="46">
        <v>32282</v>
      </c>
      <c r="Z32" s="46">
        <v>454365</v>
      </c>
      <c r="AA32" s="49">
        <v>27275</v>
      </c>
      <c r="AB32" s="49">
        <v>308077</v>
      </c>
      <c r="AC32" s="50">
        <v>100013</v>
      </c>
      <c r="AD32" s="49">
        <v>454365</v>
      </c>
      <c r="AE32" s="52">
        <v>30386</v>
      </c>
      <c r="AF32" s="52">
        <v>2096</v>
      </c>
      <c r="AG32" s="53">
        <v>815</v>
      </c>
      <c r="AH32" s="53">
        <v>111</v>
      </c>
      <c r="AI32" s="52">
        <v>33408</v>
      </c>
      <c r="AJ32" s="52">
        <v>17687</v>
      </c>
      <c r="AK32" s="52">
        <v>15352</v>
      </c>
      <c r="AL32" s="53">
        <v>22</v>
      </c>
      <c r="AM32" s="53">
        <v>52</v>
      </c>
      <c r="AN32" s="54">
        <v>4707</v>
      </c>
      <c r="AO32" s="55">
        <f t="shared" si="2"/>
        <v>0.35247865807997603</v>
      </c>
      <c r="AP32" s="54">
        <v>36528</v>
      </c>
      <c r="AQ32" s="55">
        <f t="shared" si="7"/>
        <v>2.7353601917028607</v>
      </c>
      <c r="AR32" s="54"/>
      <c r="AS32" s="54">
        <v>12349</v>
      </c>
      <c r="AT32" s="54"/>
      <c r="AU32" s="54">
        <v>39236</v>
      </c>
      <c r="AV32" s="57">
        <v>198</v>
      </c>
      <c r="AW32" s="54">
        <v>51585</v>
      </c>
      <c r="AX32" s="55">
        <f t="shared" si="4"/>
        <v>3.8628875243372773</v>
      </c>
      <c r="AY32" s="55">
        <f t="shared" si="8"/>
        <v>1.4122043363994743</v>
      </c>
      <c r="AZ32" s="54">
        <v>1856</v>
      </c>
      <c r="BA32" s="54">
        <v>2432</v>
      </c>
      <c r="BB32" s="54">
        <v>3043</v>
      </c>
      <c r="BC32" s="58">
        <v>125</v>
      </c>
      <c r="BD32" s="59">
        <v>2103</v>
      </c>
      <c r="BE32" s="60">
        <f t="shared" si="6"/>
        <v>0.15748090459787328</v>
      </c>
    </row>
    <row r="33" spans="1:57" s="38" customFormat="1" ht="12.75" x14ac:dyDescent="0.2">
      <c r="A33" s="3" t="s">
        <v>141</v>
      </c>
      <c r="B33" s="38" t="s">
        <v>294</v>
      </c>
      <c r="C33" s="3" t="s">
        <v>184</v>
      </c>
      <c r="D33" s="3" t="s">
        <v>8</v>
      </c>
      <c r="E33" s="39">
        <v>7403</v>
      </c>
      <c r="F33" s="40">
        <v>52</v>
      </c>
      <c r="G33" s="39">
        <v>2031</v>
      </c>
      <c r="H33" s="42">
        <v>196</v>
      </c>
      <c r="I33" s="42">
        <v>78</v>
      </c>
      <c r="J33" s="42">
        <v>274</v>
      </c>
      <c r="K33" s="42">
        <v>16</v>
      </c>
      <c r="L33" s="42">
        <v>8</v>
      </c>
      <c r="M33" s="43">
        <v>22146</v>
      </c>
      <c r="N33" s="44">
        <v>1871</v>
      </c>
      <c r="O33" s="44">
        <v>2003</v>
      </c>
      <c r="P33" s="44">
        <v>2011</v>
      </c>
      <c r="Q33" s="45" t="s">
        <v>10</v>
      </c>
      <c r="R33" s="45" t="s">
        <v>5</v>
      </c>
      <c r="S33" s="46">
        <v>115000</v>
      </c>
      <c r="T33" s="47">
        <f t="shared" si="0"/>
        <v>15.534242874510333</v>
      </c>
      <c r="U33" s="46">
        <v>737</v>
      </c>
      <c r="V33" s="46">
        <v>46169</v>
      </c>
      <c r="W33" s="46">
        <v>1500</v>
      </c>
      <c r="X33" s="46">
        <f t="shared" si="1"/>
        <v>48406</v>
      </c>
      <c r="Y33" s="46">
        <v>332311</v>
      </c>
      <c r="Z33" s="46">
        <v>494217</v>
      </c>
      <c r="AA33" s="49">
        <v>20207</v>
      </c>
      <c r="AB33" s="49">
        <v>334908</v>
      </c>
      <c r="AC33" s="50">
        <v>200101</v>
      </c>
      <c r="AD33" s="49">
        <v>559180</v>
      </c>
      <c r="AE33" s="52">
        <v>29825</v>
      </c>
      <c r="AF33" s="52">
        <v>2132</v>
      </c>
      <c r="AG33" s="52">
        <v>1175</v>
      </c>
      <c r="AH33" s="53">
        <v>1</v>
      </c>
      <c r="AI33" s="52">
        <v>33133</v>
      </c>
      <c r="AJ33" s="52">
        <v>13158</v>
      </c>
      <c r="AK33" s="52">
        <v>10598</v>
      </c>
      <c r="AL33" s="53">
        <v>34</v>
      </c>
      <c r="AM33" s="53">
        <v>53</v>
      </c>
      <c r="AN33" s="54">
        <v>3349</v>
      </c>
      <c r="AO33" s="55">
        <f t="shared" si="2"/>
        <v>0.45238416858030528</v>
      </c>
      <c r="AP33" s="54">
        <v>23500</v>
      </c>
      <c r="AQ33" s="55">
        <f t="shared" si="7"/>
        <v>3.1743887613129811</v>
      </c>
      <c r="AR33" s="54">
        <v>1950</v>
      </c>
      <c r="AS33" s="54">
        <v>5481</v>
      </c>
      <c r="AT33" s="54">
        <v>8360</v>
      </c>
      <c r="AU33" s="54">
        <v>36513</v>
      </c>
      <c r="AV33" s="57">
        <v>3</v>
      </c>
      <c r="AW33" s="54">
        <v>41994</v>
      </c>
      <c r="AX33" s="55">
        <f t="shared" si="4"/>
        <v>5.6725651762798863</v>
      </c>
      <c r="AY33" s="55">
        <f t="shared" si="8"/>
        <v>1.7869787234042553</v>
      </c>
      <c r="AZ33" s="54">
        <v>1953</v>
      </c>
      <c r="BA33" s="54">
        <v>21862</v>
      </c>
      <c r="BB33" s="54">
        <v>26000</v>
      </c>
      <c r="BC33" s="58">
        <v>213</v>
      </c>
      <c r="BD33" s="59">
        <v>2195</v>
      </c>
      <c r="BE33" s="60">
        <f t="shared" si="6"/>
        <v>0.29650141834391464</v>
      </c>
    </row>
    <row r="34" spans="1:57" s="38" customFormat="1" ht="12.75" x14ac:dyDescent="0.2">
      <c r="A34" s="3" t="s">
        <v>144</v>
      </c>
      <c r="B34" s="38" t="s">
        <v>297</v>
      </c>
      <c r="C34" s="3" t="s">
        <v>226</v>
      </c>
      <c r="D34" s="3" t="s">
        <v>4</v>
      </c>
      <c r="E34" s="39">
        <v>5156</v>
      </c>
      <c r="F34" s="40">
        <v>52</v>
      </c>
      <c r="G34" s="39">
        <v>2236</v>
      </c>
      <c r="H34" s="42">
        <v>200</v>
      </c>
      <c r="I34" s="42">
        <v>15</v>
      </c>
      <c r="J34" s="42">
        <v>215</v>
      </c>
      <c r="K34" s="42">
        <v>15</v>
      </c>
      <c r="L34" s="42">
        <v>6</v>
      </c>
      <c r="M34" s="43">
        <v>6000</v>
      </c>
      <c r="N34" s="44">
        <v>1863</v>
      </c>
      <c r="O34" s="44">
        <v>2012</v>
      </c>
      <c r="P34" s="44">
        <v>2022</v>
      </c>
      <c r="Q34" s="45" t="s">
        <v>10</v>
      </c>
      <c r="R34" s="45" t="s">
        <v>10</v>
      </c>
      <c r="S34" s="46">
        <v>557425</v>
      </c>
      <c r="T34" s="47">
        <f t="shared" si="0"/>
        <v>108.11190845616757</v>
      </c>
      <c r="U34" s="46">
        <v>0</v>
      </c>
      <c r="V34" s="46">
        <v>10072</v>
      </c>
      <c r="W34" s="46">
        <v>19000</v>
      </c>
      <c r="X34" s="46">
        <f t="shared" si="1"/>
        <v>29072</v>
      </c>
      <c r="Y34" s="46">
        <v>40180</v>
      </c>
      <c r="Z34" s="46">
        <v>607677</v>
      </c>
      <c r="AA34" s="49">
        <v>11529</v>
      </c>
      <c r="AB34" s="49">
        <v>387460</v>
      </c>
      <c r="AC34" s="50">
        <v>68669</v>
      </c>
      <c r="AD34" s="49">
        <v>469866</v>
      </c>
      <c r="AE34" s="52">
        <v>22936</v>
      </c>
      <c r="AF34" s="52">
        <v>2904</v>
      </c>
      <c r="AG34" s="52">
        <v>1177</v>
      </c>
      <c r="AH34" s="53">
        <v>35</v>
      </c>
      <c r="AI34" s="52">
        <v>27052</v>
      </c>
      <c r="AJ34" s="52">
        <v>13757</v>
      </c>
      <c r="AK34" s="52">
        <v>12351</v>
      </c>
      <c r="AL34" s="53">
        <v>81</v>
      </c>
      <c r="AM34" s="53">
        <v>53</v>
      </c>
      <c r="AN34" s="54">
        <v>6683</v>
      </c>
      <c r="AO34" s="55">
        <f t="shared" si="2"/>
        <v>1.2961598138091543</v>
      </c>
      <c r="AP34" s="54">
        <v>37702</v>
      </c>
      <c r="AQ34" s="55">
        <f t="shared" si="7"/>
        <v>7.3122575640031036</v>
      </c>
      <c r="AR34" s="54">
        <v>443</v>
      </c>
      <c r="AS34" s="54">
        <v>5420</v>
      </c>
      <c r="AT34" s="54">
        <v>6327</v>
      </c>
      <c r="AU34" s="54">
        <v>39533</v>
      </c>
      <c r="AV34" s="57">
        <v>0</v>
      </c>
      <c r="AW34" s="54">
        <v>44953</v>
      </c>
      <c r="AX34" s="55">
        <f t="shared" si="4"/>
        <v>8.7185802948021731</v>
      </c>
      <c r="AY34" s="55">
        <f t="shared" si="8"/>
        <v>1.1923240146411331</v>
      </c>
      <c r="AZ34" s="54">
        <v>1284</v>
      </c>
      <c r="BA34" s="54">
        <v>2662</v>
      </c>
      <c r="BB34" s="54">
        <v>15880</v>
      </c>
      <c r="BC34" s="58">
        <v>54</v>
      </c>
      <c r="BD34" s="59">
        <v>592</v>
      </c>
      <c r="BE34" s="60">
        <f t="shared" si="6"/>
        <v>0.11481768813033359</v>
      </c>
    </row>
    <row r="35" spans="1:57" s="38" customFormat="1" ht="12.75" x14ac:dyDescent="0.2">
      <c r="A35" s="3" t="s">
        <v>145</v>
      </c>
      <c r="B35" s="38" t="s">
        <v>225</v>
      </c>
      <c r="C35" s="3" t="s">
        <v>179</v>
      </c>
      <c r="D35" s="3" t="s">
        <v>4</v>
      </c>
      <c r="E35" s="39">
        <v>6724</v>
      </c>
      <c r="F35" s="40">
        <v>52</v>
      </c>
      <c r="G35" s="39">
        <v>1664</v>
      </c>
      <c r="H35" s="42">
        <v>80</v>
      </c>
      <c r="I35" s="42">
        <v>80</v>
      </c>
      <c r="J35" s="42">
        <v>160</v>
      </c>
      <c r="K35" s="42">
        <v>5</v>
      </c>
      <c r="L35" s="42">
        <v>7</v>
      </c>
      <c r="M35" s="43">
        <v>5000</v>
      </c>
      <c r="N35" s="44">
        <v>1916</v>
      </c>
      <c r="O35" s="44">
        <v>1998</v>
      </c>
      <c r="P35" s="44">
        <v>2022</v>
      </c>
      <c r="Q35" s="45" t="s">
        <v>9</v>
      </c>
      <c r="R35" s="45" t="s">
        <v>10</v>
      </c>
      <c r="S35" s="46">
        <v>157050</v>
      </c>
      <c r="T35" s="47">
        <f t="shared" si="0"/>
        <v>23.356632956573467</v>
      </c>
      <c r="U35" s="46">
        <v>200</v>
      </c>
      <c r="V35" s="46">
        <v>9950</v>
      </c>
      <c r="W35" s="46">
        <v>2432</v>
      </c>
      <c r="X35" s="46">
        <f t="shared" si="1"/>
        <v>12582</v>
      </c>
      <c r="Y35" s="46">
        <v>18361</v>
      </c>
      <c r="Z35" s="46">
        <v>185561</v>
      </c>
      <c r="AA35" s="49">
        <v>9398</v>
      </c>
      <c r="AB35" s="49">
        <v>102479</v>
      </c>
      <c r="AC35" s="50">
        <v>73839</v>
      </c>
      <c r="AD35" s="49">
        <v>188684</v>
      </c>
      <c r="AE35" s="52">
        <v>16370</v>
      </c>
      <c r="AF35" s="53">
        <v>661</v>
      </c>
      <c r="AG35" s="53">
        <v>269</v>
      </c>
      <c r="AH35" s="53">
        <v>41</v>
      </c>
      <c r="AI35" s="52">
        <v>17341</v>
      </c>
      <c r="AJ35" s="52">
        <v>13158</v>
      </c>
      <c r="AK35" s="52">
        <v>10598</v>
      </c>
      <c r="AL35" s="53">
        <v>2</v>
      </c>
      <c r="AM35" s="53">
        <v>52</v>
      </c>
      <c r="AN35" s="57">
        <v>888</v>
      </c>
      <c r="AO35" s="55">
        <f t="shared" si="2"/>
        <v>0.132064247471743</v>
      </c>
      <c r="AP35" s="54">
        <v>6565</v>
      </c>
      <c r="AQ35" s="55">
        <f t="shared" si="7"/>
        <v>0.97635336109458659</v>
      </c>
      <c r="AR35" s="54">
        <v>690</v>
      </c>
      <c r="AS35" s="54">
        <v>2610</v>
      </c>
      <c r="AT35" s="54"/>
      <c r="AU35" s="54">
        <v>10015</v>
      </c>
      <c r="AV35" s="57">
        <v>0</v>
      </c>
      <c r="AW35" s="54">
        <v>12625</v>
      </c>
      <c r="AX35" s="55">
        <f t="shared" si="4"/>
        <v>1.8776026174895895</v>
      </c>
      <c r="AY35" s="55">
        <f t="shared" si="8"/>
        <v>1.9230769230769231</v>
      </c>
      <c r="AZ35" s="54">
        <v>748</v>
      </c>
      <c r="BA35" s="54">
        <v>12242</v>
      </c>
      <c r="BB35" s="54">
        <v>6219</v>
      </c>
      <c r="BC35" s="58">
        <v>111</v>
      </c>
      <c r="BD35" s="59">
        <v>1415</v>
      </c>
      <c r="BE35" s="60">
        <f t="shared" si="6"/>
        <v>0.21044021415823913</v>
      </c>
    </row>
    <row r="36" spans="1:57" s="38" customFormat="1" ht="12.75" x14ac:dyDescent="0.2">
      <c r="A36" s="3" t="s">
        <v>152</v>
      </c>
      <c r="B36" s="38" t="s">
        <v>304</v>
      </c>
      <c r="C36" s="3" t="s">
        <v>176</v>
      </c>
      <c r="D36" s="3" t="s">
        <v>4</v>
      </c>
      <c r="E36" s="39">
        <v>5240</v>
      </c>
      <c r="F36" s="40">
        <v>30</v>
      </c>
      <c r="G36" s="39">
        <v>1965</v>
      </c>
      <c r="H36" s="42">
        <v>161</v>
      </c>
      <c r="I36" s="42">
        <v>42</v>
      </c>
      <c r="J36" s="42">
        <v>203</v>
      </c>
      <c r="K36" s="42">
        <v>5</v>
      </c>
      <c r="L36" s="42">
        <v>7</v>
      </c>
      <c r="M36" s="43">
        <v>7656</v>
      </c>
      <c r="N36" s="44">
        <v>2016</v>
      </c>
      <c r="O36" s="45"/>
      <c r="P36" s="44">
        <v>2023</v>
      </c>
      <c r="Q36" s="45" t="s">
        <v>5</v>
      </c>
      <c r="R36" s="45" t="s">
        <v>13</v>
      </c>
      <c r="S36" s="46">
        <v>438550</v>
      </c>
      <c r="T36" s="47">
        <f t="shared" si="0"/>
        <v>83.69274809160305</v>
      </c>
      <c r="U36" s="46">
        <v>200</v>
      </c>
      <c r="V36" s="46">
        <v>9109</v>
      </c>
      <c r="W36" s="46">
        <v>8680</v>
      </c>
      <c r="X36" s="46">
        <f t="shared" si="1"/>
        <v>17989</v>
      </c>
      <c r="Y36" s="46">
        <v>50798</v>
      </c>
      <c r="Z36" s="46">
        <v>498657</v>
      </c>
      <c r="AA36" s="49">
        <v>28357</v>
      </c>
      <c r="AB36" s="49">
        <v>250655</v>
      </c>
      <c r="AC36" s="50">
        <v>226093</v>
      </c>
      <c r="AD36" s="49">
        <v>509282</v>
      </c>
      <c r="AE36" s="52">
        <v>18719</v>
      </c>
      <c r="AF36" s="52">
        <v>1317</v>
      </c>
      <c r="AG36" s="53">
        <v>804</v>
      </c>
      <c r="AH36" s="53">
        <v>70</v>
      </c>
      <c r="AI36" s="52">
        <v>20910</v>
      </c>
      <c r="AJ36" s="52">
        <v>13231</v>
      </c>
      <c r="AK36" s="52">
        <v>10663</v>
      </c>
      <c r="AL36" s="53">
        <v>29</v>
      </c>
      <c r="AM36" s="53">
        <v>55</v>
      </c>
      <c r="AN36" s="54">
        <v>3404</v>
      </c>
      <c r="AO36" s="55">
        <f t="shared" si="2"/>
        <v>0.64961832061068703</v>
      </c>
      <c r="AP36" s="54">
        <v>24604</v>
      </c>
      <c r="AQ36" s="55">
        <f t="shared" si="7"/>
        <v>4.6954198473282442</v>
      </c>
      <c r="AR36" s="54">
        <v>780</v>
      </c>
      <c r="AS36" s="54">
        <v>11994</v>
      </c>
      <c r="AT36" s="54">
        <v>19471</v>
      </c>
      <c r="AU36" s="54">
        <v>21422</v>
      </c>
      <c r="AV36" s="57">
        <v>293</v>
      </c>
      <c r="AW36" s="54">
        <v>33416</v>
      </c>
      <c r="AX36" s="55">
        <f t="shared" si="4"/>
        <v>6.3770992366412216</v>
      </c>
      <c r="AY36" s="55">
        <f t="shared" si="8"/>
        <v>1.3581531458299463</v>
      </c>
      <c r="AZ36" s="54">
        <v>702</v>
      </c>
      <c r="BA36" s="54"/>
      <c r="BB36" s="54">
        <v>21408</v>
      </c>
      <c r="BC36" s="58">
        <v>221</v>
      </c>
      <c r="BD36" s="59">
        <v>2406</v>
      </c>
      <c r="BE36" s="60">
        <f t="shared" si="6"/>
        <v>0.45916030534351143</v>
      </c>
    </row>
    <row r="37" spans="1:57" s="38" customFormat="1" ht="12.75" x14ac:dyDescent="0.2">
      <c r="A37" s="3" t="s">
        <v>163</v>
      </c>
      <c r="B37" s="38" t="s">
        <v>313</v>
      </c>
      <c r="C37" s="3" t="s">
        <v>201</v>
      </c>
      <c r="D37" s="3" t="s">
        <v>4</v>
      </c>
      <c r="E37" s="39">
        <v>8015</v>
      </c>
      <c r="F37" s="40">
        <v>52</v>
      </c>
      <c r="G37" s="39">
        <v>1872</v>
      </c>
      <c r="H37" s="42">
        <v>80</v>
      </c>
      <c r="I37" s="42">
        <v>27</v>
      </c>
      <c r="J37" s="42">
        <v>107</v>
      </c>
      <c r="K37" s="42">
        <v>2.5</v>
      </c>
      <c r="L37" s="42">
        <v>5</v>
      </c>
      <c r="M37" s="43">
        <v>2000</v>
      </c>
      <c r="N37" s="44">
        <v>1961</v>
      </c>
      <c r="O37" s="45" t="s">
        <v>6</v>
      </c>
      <c r="P37" s="45" t="s">
        <v>6</v>
      </c>
      <c r="Q37" s="45" t="s">
        <v>17</v>
      </c>
      <c r="R37" s="45" t="s">
        <v>9</v>
      </c>
      <c r="S37" s="46">
        <v>205440</v>
      </c>
      <c r="T37" s="47">
        <f t="shared" si="0"/>
        <v>25.631940112289456</v>
      </c>
      <c r="U37" s="46">
        <v>300</v>
      </c>
      <c r="V37" s="46">
        <v>19543</v>
      </c>
      <c r="W37" s="46">
        <v>1000</v>
      </c>
      <c r="X37" s="46">
        <f t="shared" si="1"/>
        <v>20843</v>
      </c>
      <c r="Y37" s="46">
        <v>1120</v>
      </c>
      <c r="Z37" s="46">
        <v>226403</v>
      </c>
      <c r="AA37" s="49">
        <v>17513</v>
      </c>
      <c r="AB37" s="49">
        <v>173930</v>
      </c>
      <c r="AC37" s="50">
        <v>10537</v>
      </c>
      <c r="AD37" s="49">
        <v>204965</v>
      </c>
      <c r="AE37" s="52">
        <v>10467</v>
      </c>
      <c r="AF37" s="53">
        <v>697</v>
      </c>
      <c r="AG37" s="53">
        <v>301</v>
      </c>
      <c r="AH37" s="53">
        <v>96</v>
      </c>
      <c r="AI37" s="52">
        <v>11561</v>
      </c>
      <c r="AJ37" s="52">
        <v>13757</v>
      </c>
      <c r="AK37" s="52">
        <v>12351</v>
      </c>
      <c r="AL37" s="53">
        <v>0</v>
      </c>
      <c r="AM37" s="53">
        <v>55</v>
      </c>
      <c r="AN37" s="54">
        <v>3323</v>
      </c>
      <c r="AO37" s="55">
        <f t="shared" si="2"/>
        <v>0.414597629444791</v>
      </c>
      <c r="AP37" s="54">
        <v>5559</v>
      </c>
      <c r="AQ37" s="55">
        <f t="shared" si="7"/>
        <v>0.6935745477230193</v>
      </c>
      <c r="AR37" s="54">
        <v>300</v>
      </c>
      <c r="AS37" s="54">
        <v>4758</v>
      </c>
      <c r="AT37" s="54">
        <v>6517</v>
      </c>
      <c r="AU37" s="54">
        <v>8960</v>
      </c>
      <c r="AV37" s="57">
        <v>30</v>
      </c>
      <c r="AW37" s="54">
        <v>13718</v>
      </c>
      <c r="AX37" s="55">
        <f t="shared" si="4"/>
        <v>1.7115408608858391</v>
      </c>
      <c r="AY37" s="55">
        <f t="shared" si="8"/>
        <v>2.4677100197877317</v>
      </c>
      <c r="AZ37" s="54">
        <v>1022</v>
      </c>
      <c r="BA37" s="54">
        <v>2529</v>
      </c>
      <c r="BB37" s="54">
        <v>1977</v>
      </c>
      <c r="BC37" s="58">
        <v>442</v>
      </c>
      <c r="BD37" s="59">
        <v>3168</v>
      </c>
      <c r="BE37" s="60">
        <f t="shared" si="6"/>
        <v>0.3952588895820337</v>
      </c>
    </row>
    <row r="38" spans="1:57" s="38" customFormat="1" ht="12.75" x14ac:dyDescent="0.2">
      <c r="A38" s="3"/>
      <c r="D38" s="3"/>
      <c r="E38" s="65"/>
      <c r="F38" s="41"/>
      <c r="G38" s="41"/>
      <c r="H38" s="42"/>
      <c r="I38" s="42"/>
      <c r="J38" s="42"/>
      <c r="K38" s="42"/>
      <c r="L38" s="42"/>
      <c r="M38" s="45"/>
      <c r="N38" s="45"/>
      <c r="O38" s="45"/>
      <c r="P38" s="45"/>
      <c r="Q38" s="45"/>
      <c r="R38" s="45"/>
      <c r="S38" s="66"/>
      <c r="T38" s="67"/>
      <c r="U38" s="66"/>
      <c r="V38" s="66"/>
      <c r="W38" s="48"/>
      <c r="X38" s="48"/>
      <c r="Y38" s="66"/>
      <c r="Z38" s="66"/>
      <c r="AA38" s="68"/>
      <c r="AB38" s="68"/>
      <c r="AC38" s="51"/>
      <c r="AD38" s="68"/>
      <c r="AE38" s="63"/>
      <c r="AF38" s="63"/>
      <c r="AG38" s="63"/>
      <c r="AH38" s="63"/>
      <c r="AI38" s="52"/>
      <c r="AJ38" s="52"/>
      <c r="AK38" s="52"/>
      <c r="AL38" s="63"/>
      <c r="AM38" s="63"/>
      <c r="AN38" s="56"/>
      <c r="AO38" s="55"/>
      <c r="AP38" s="69"/>
      <c r="AQ38" s="70"/>
      <c r="AR38" s="71"/>
      <c r="AS38" s="56"/>
      <c r="AT38" s="56"/>
      <c r="AU38" s="56"/>
      <c r="AV38" s="56"/>
      <c r="AW38" s="56"/>
      <c r="AX38" s="55"/>
      <c r="AY38" s="55"/>
      <c r="AZ38" s="71"/>
      <c r="BA38" s="71"/>
      <c r="BB38" s="71"/>
      <c r="BC38" s="61"/>
      <c r="BD38" s="59"/>
      <c r="BE38" s="60"/>
    </row>
    <row r="39" spans="1:57" s="73" customFormat="1" ht="12.75" x14ac:dyDescent="0.2">
      <c r="A39" s="72" t="s">
        <v>338</v>
      </c>
      <c r="D39" s="72"/>
      <c r="E39" s="74">
        <f>SUM(E4:E37)</f>
        <v>358440</v>
      </c>
      <c r="F39" s="74">
        <f>SUM(F4:F37)</f>
        <v>1669</v>
      </c>
      <c r="G39" s="74">
        <f>SUM(G4:G37)</f>
        <v>73445</v>
      </c>
      <c r="H39" s="75">
        <f t="shared" ref="H39:M39" si="9">SUM(H5:H37)</f>
        <v>5110</v>
      </c>
      <c r="I39" s="75">
        <f t="shared" si="9"/>
        <v>3345.5</v>
      </c>
      <c r="J39" s="75">
        <f t="shared" si="9"/>
        <v>8455.5</v>
      </c>
      <c r="K39" s="75">
        <f t="shared" si="9"/>
        <v>590.1</v>
      </c>
      <c r="L39" s="75">
        <f t="shared" si="9"/>
        <v>313</v>
      </c>
      <c r="M39" s="76">
        <f t="shared" si="9"/>
        <v>378373</v>
      </c>
      <c r="N39" s="76"/>
      <c r="O39" s="76"/>
      <c r="P39" s="76"/>
      <c r="Q39" s="76"/>
      <c r="R39" s="76"/>
      <c r="S39" s="77">
        <f>SUM(S5:S37)</f>
        <v>15117273</v>
      </c>
      <c r="T39" s="78"/>
      <c r="U39" s="77">
        <f t="shared" ref="U39:AN39" si="10">SUM(U5:U37)</f>
        <v>156025</v>
      </c>
      <c r="V39" s="77">
        <f t="shared" si="10"/>
        <v>479024</v>
      </c>
      <c r="W39" s="77">
        <f t="shared" si="10"/>
        <v>215132</v>
      </c>
      <c r="X39" s="77">
        <f t="shared" si="10"/>
        <v>850181</v>
      </c>
      <c r="Y39" s="77">
        <f t="shared" si="10"/>
        <v>2160140</v>
      </c>
      <c r="Z39" s="77">
        <f t="shared" si="10"/>
        <v>17912462</v>
      </c>
      <c r="AA39" s="79">
        <f t="shared" si="10"/>
        <v>1422852</v>
      </c>
      <c r="AB39" s="79">
        <f t="shared" si="10"/>
        <v>12662342</v>
      </c>
      <c r="AC39" s="79">
        <f t="shared" si="10"/>
        <v>3629070</v>
      </c>
      <c r="AD39" s="79">
        <f t="shared" si="10"/>
        <v>17901985</v>
      </c>
      <c r="AE39" s="80">
        <f t="shared" si="10"/>
        <v>1204345</v>
      </c>
      <c r="AF39" s="80">
        <f t="shared" si="10"/>
        <v>101740</v>
      </c>
      <c r="AG39" s="80">
        <f t="shared" si="10"/>
        <v>64328</v>
      </c>
      <c r="AH39" s="80">
        <f t="shared" si="10"/>
        <v>2957</v>
      </c>
      <c r="AI39" s="80">
        <f t="shared" si="10"/>
        <v>1373370</v>
      </c>
      <c r="AJ39" s="80">
        <f t="shared" si="10"/>
        <v>493620</v>
      </c>
      <c r="AK39" s="80">
        <f t="shared" si="10"/>
        <v>443483</v>
      </c>
      <c r="AL39" s="80">
        <f t="shared" si="10"/>
        <v>1791</v>
      </c>
      <c r="AM39" s="80">
        <f t="shared" si="10"/>
        <v>1793</v>
      </c>
      <c r="AN39" s="81">
        <f t="shared" si="10"/>
        <v>153526</v>
      </c>
      <c r="AO39" s="81"/>
      <c r="AP39" s="81">
        <f>SUM(AP5:AP37)</f>
        <v>1081911</v>
      </c>
      <c r="AQ39" s="82"/>
      <c r="AR39" s="81">
        <f t="shared" ref="AR39:AW39" si="11">SUM(AR5:AR37)</f>
        <v>103189</v>
      </c>
      <c r="AS39" s="81">
        <f t="shared" si="11"/>
        <v>447388</v>
      </c>
      <c r="AT39" s="81">
        <f t="shared" si="11"/>
        <v>602706</v>
      </c>
      <c r="AU39" s="81">
        <f t="shared" si="11"/>
        <v>1855973</v>
      </c>
      <c r="AV39" s="81">
        <f t="shared" si="11"/>
        <v>7939</v>
      </c>
      <c r="AW39" s="81">
        <f t="shared" si="11"/>
        <v>2303361</v>
      </c>
      <c r="AX39" s="82"/>
      <c r="AY39" s="82"/>
      <c r="AZ39" s="81">
        <f>SUM(AZ5:AZ37)</f>
        <v>74728</v>
      </c>
      <c r="BA39" s="81">
        <f>SUM(BA5:BA37)</f>
        <v>483638</v>
      </c>
      <c r="BB39" s="81">
        <f>SUM(BB5:BB37)</f>
        <v>1426336</v>
      </c>
      <c r="BC39" s="83">
        <f>SUM(BC5:BC37)</f>
        <v>7334</v>
      </c>
      <c r="BD39" s="83">
        <f>SUM(BD5:BD37)</f>
        <v>95077</v>
      </c>
      <c r="BE39" s="84"/>
    </row>
    <row r="40" spans="1:57" s="73" customFormat="1" ht="12.75" x14ac:dyDescent="0.2">
      <c r="A40" s="72"/>
      <c r="D40" s="72"/>
      <c r="E40" s="74"/>
      <c r="F40" s="74"/>
      <c r="G40" s="74"/>
      <c r="H40" s="75"/>
      <c r="I40" s="75"/>
      <c r="J40" s="75"/>
      <c r="K40" s="75"/>
      <c r="L40" s="75"/>
      <c r="M40" s="85"/>
      <c r="N40" s="85"/>
      <c r="O40" s="85"/>
      <c r="P40" s="85"/>
      <c r="Q40" s="85"/>
      <c r="R40" s="85"/>
      <c r="S40" s="77"/>
      <c r="T40" s="78"/>
      <c r="U40" s="77"/>
      <c r="V40" s="77"/>
      <c r="W40" s="77"/>
      <c r="X40" s="77"/>
      <c r="Y40" s="77"/>
      <c r="Z40" s="77"/>
      <c r="AA40" s="79"/>
      <c r="AB40" s="79"/>
      <c r="AC40" s="79"/>
      <c r="AD40" s="79"/>
      <c r="AE40" s="80"/>
      <c r="AF40" s="80"/>
      <c r="AG40" s="80"/>
      <c r="AH40" s="80"/>
      <c r="AI40" s="80"/>
      <c r="AJ40" s="80"/>
      <c r="AK40" s="80"/>
      <c r="AL40" s="80"/>
      <c r="AM40" s="80"/>
      <c r="AN40" s="81"/>
      <c r="AO40" s="81"/>
      <c r="AP40" s="81"/>
      <c r="AQ40" s="82"/>
      <c r="AR40" s="81"/>
      <c r="AS40" s="81"/>
      <c r="AT40" s="81"/>
      <c r="AU40" s="81"/>
      <c r="AV40" s="81"/>
      <c r="AW40" s="81"/>
      <c r="AX40" s="82"/>
      <c r="AY40" s="82"/>
      <c r="AZ40" s="81"/>
      <c r="BA40" s="81"/>
      <c r="BB40" s="81"/>
      <c r="BC40" s="83"/>
      <c r="BD40" s="83"/>
      <c r="BE40" s="84"/>
    </row>
    <row r="41" spans="1:57" s="73" customFormat="1" ht="12.75" x14ac:dyDescent="0.2">
      <c r="A41" s="72" t="s">
        <v>371</v>
      </c>
      <c r="D41" s="72"/>
      <c r="E41" s="74">
        <f t="shared" ref="E41:P41" si="12">AVERAGE(E5:E37)</f>
        <v>10861.818181818182</v>
      </c>
      <c r="F41" s="74">
        <f t="shared" si="12"/>
        <v>50.575757575757578</v>
      </c>
      <c r="G41" s="74">
        <f t="shared" si="12"/>
        <v>2225.6060606060605</v>
      </c>
      <c r="H41" s="75">
        <f t="shared" si="12"/>
        <v>154.84848484848484</v>
      </c>
      <c r="I41" s="75">
        <f t="shared" si="12"/>
        <v>101.37878787878788</v>
      </c>
      <c r="J41" s="75">
        <f t="shared" si="12"/>
        <v>256.22727272727275</v>
      </c>
      <c r="K41" s="75">
        <f t="shared" si="12"/>
        <v>17.881818181818183</v>
      </c>
      <c r="L41" s="75">
        <f t="shared" si="12"/>
        <v>9.4848484848484844</v>
      </c>
      <c r="M41" s="76">
        <f t="shared" si="12"/>
        <v>11465.848484848484</v>
      </c>
      <c r="N41" s="86">
        <f t="shared" si="12"/>
        <v>1923.7878787878788</v>
      </c>
      <c r="O41" s="86">
        <f t="shared" si="12"/>
        <v>1998.5357142857142</v>
      </c>
      <c r="P41" s="86">
        <f t="shared" si="12"/>
        <v>2014.1935483870968</v>
      </c>
      <c r="Q41" s="76"/>
      <c r="R41" s="76"/>
      <c r="S41" s="77">
        <f t="shared" ref="S41:Z41" si="13">AVERAGE(S5:S37)</f>
        <v>458099.18181818182</v>
      </c>
      <c r="T41" s="78">
        <f t="shared" si="13"/>
        <v>41.966402432632052</v>
      </c>
      <c r="U41" s="77">
        <f t="shared" si="13"/>
        <v>4728.030303030303</v>
      </c>
      <c r="V41" s="77">
        <f t="shared" si="13"/>
        <v>14515.878787878788</v>
      </c>
      <c r="W41" s="77">
        <f t="shared" si="13"/>
        <v>6722.875</v>
      </c>
      <c r="X41" s="77">
        <f t="shared" si="13"/>
        <v>25763.060606060608</v>
      </c>
      <c r="Y41" s="77">
        <f t="shared" si="13"/>
        <v>65458.78787878788</v>
      </c>
      <c r="Z41" s="77">
        <f t="shared" si="13"/>
        <v>542801.87878787878</v>
      </c>
      <c r="AA41" s="79">
        <f>AVERAGE(AA5:AA37)</f>
        <v>43116.727272727272</v>
      </c>
      <c r="AB41" s="79">
        <f t="shared" ref="AB41:AD41" si="14">AVERAGE(AB5:AB37)</f>
        <v>383707.33333333331</v>
      </c>
      <c r="AC41" s="79">
        <f t="shared" si="14"/>
        <v>109971.81818181818</v>
      </c>
      <c r="AD41" s="79">
        <f t="shared" si="14"/>
        <v>542484.39393939392</v>
      </c>
      <c r="AE41" s="80">
        <f t="shared" ref="AE41:BE41" si="15">AVERAGE(AE5:AE37)</f>
        <v>36495.303030303032</v>
      </c>
      <c r="AF41" s="80">
        <f t="shared" si="15"/>
        <v>3083.030303030303</v>
      </c>
      <c r="AG41" s="80">
        <f t="shared" si="15"/>
        <v>1949.3333333333333</v>
      </c>
      <c r="AH41" s="80">
        <f t="shared" si="15"/>
        <v>89.606060606060609</v>
      </c>
      <c r="AI41" s="80">
        <f t="shared" si="15"/>
        <v>41617.272727272728</v>
      </c>
      <c r="AJ41" s="80">
        <f t="shared" si="15"/>
        <v>14958.181818181818</v>
      </c>
      <c r="AK41" s="80">
        <f t="shared" si="15"/>
        <v>13438.878787878788</v>
      </c>
      <c r="AL41" s="80">
        <f t="shared" si="15"/>
        <v>54.272727272727273</v>
      </c>
      <c r="AM41" s="80">
        <f t="shared" si="15"/>
        <v>54.333333333333336</v>
      </c>
      <c r="AN41" s="81">
        <f t="shared" si="15"/>
        <v>4797.6875</v>
      </c>
      <c r="AO41" s="87">
        <f t="shared" si="15"/>
        <v>0.47962385488468856</v>
      </c>
      <c r="AP41" s="81">
        <f t="shared" si="15"/>
        <v>34900.354838709674</v>
      </c>
      <c r="AQ41" s="87">
        <f t="shared" si="15"/>
        <v>3.3150144945515558</v>
      </c>
      <c r="AR41" s="81">
        <f t="shared" si="15"/>
        <v>3685.3214285714284</v>
      </c>
      <c r="AS41" s="81">
        <f t="shared" si="15"/>
        <v>14431.870967741936</v>
      </c>
      <c r="AT41" s="81">
        <f t="shared" si="15"/>
        <v>21525.214285714286</v>
      </c>
      <c r="AU41" s="81">
        <f t="shared" si="15"/>
        <v>57999.15625</v>
      </c>
      <c r="AV41" s="81">
        <f t="shared" si="15"/>
        <v>248.09375</v>
      </c>
      <c r="AW41" s="81">
        <f t="shared" si="15"/>
        <v>71980.03125</v>
      </c>
      <c r="AX41" s="82">
        <f t="shared" si="15"/>
        <v>6.2495228508558487</v>
      </c>
      <c r="AY41" s="82">
        <f t="shared" si="15"/>
        <v>2.1500100646338383</v>
      </c>
      <c r="AZ41" s="81">
        <f t="shared" si="15"/>
        <v>2410.5806451612902</v>
      </c>
      <c r="BA41" s="81">
        <f t="shared" si="15"/>
        <v>17272.785714285714</v>
      </c>
      <c r="BB41" s="81">
        <f t="shared" si="15"/>
        <v>46010.838709677417</v>
      </c>
      <c r="BC41" s="83">
        <f t="shared" si="15"/>
        <v>229.1875</v>
      </c>
      <c r="BD41" s="83">
        <f t="shared" si="15"/>
        <v>2971.15625</v>
      </c>
      <c r="BE41" s="84">
        <f t="shared" si="15"/>
        <v>0.30267109665387121</v>
      </c>
    </row>
    <row r="42" spans="1:57" s="88" customFormat="1" ht="12.75" x14ac:dyDescent="0.2">
      <c r="A42" s="72" t="s">
        <v>347</v>
      </c>
      <c r="B42" s="73"/>
      <c r="C42" s="73"/>
      <c r="D42" s="72"/>
      <c r="E42" s="74">
        <f t="shared" ref="E42:P42" si="16">MEDIAN(E5:E37)</f>
        <v>8015</v>
      </c>
      <c r="F42" s="74">
        <f t="shared" si="16"/>
        <v>52</v>
      </c>
      <c r="G42" s="74">
        <f t="shared" si="16"/>
        <v>2236</v>
      </c>
      <c r="H42" s="75">
        <f t="shared" si="16"/>
        <v>160</v>
      </c>
      <c r="I42" s="75">
        <f t="shared" si="16"/>
        <v>54</v>
      </c>
      <c r="J42" s="75">
        <f t="shared" si="16"/>
        <v>195</v>
      </c>
      <c r="K42" s="75">
        <f t="shared" si="16"/>
        <v>15</v>
      </c>
      <c r="L42" s="75">
        <f t="shared" si="16"/>
        <v>7</v>
      </c>
      <c r="M42" s="76">
        <f t="shared" si="16"/>
        <v>9507</v>
      </c>
      <c r="N42" s="86">
        <f t="shared" si="16"/>
        <v>1912</v>
      </c>
      <c r="O42" s="86">
        <f t="shared" si="16"/>
        <v>2000</v>
      </c>
      <c r="P42" s="86">
        <f t="shared" si="16"/>
        <v>2018</v>
      </c>
      <c r="Q42" s="76"/>
      <c r="R42" s="76"/>
      <c r="S42" s="77">
        <f t="shared" ref="S42:BE42" si="17">MEDIAN(S5:S37)</f>
        <v>402034</v>
      </c>
      <c r="T42" s="78">
        <f t="shared" si="17"/>
        <v>31.947011706715958</v>
      </c>
      <c r="U42" s="77">
        <f t="shared" si="17"/>
        <v>300</v>
      </c>
      <c r="V42" s="77">
        <f t="shared" si="17"/>
        <v>11567</v>
      </c>
      <c r="W42" s="77">
        <f t="shared" si="17"/>
        <v>2216</v>
      </c>
      <c r="X42" s="77">
        <f t="shared" si="17"/>
        <v>18965</v>
      </c>
      <c r="Y42" s="77">
        <f t="shared" si="17"/>
        <v>28203</v>
      </c>
      <c r="Z42" s="77">
        <f t="shared" si="17"/>
        <v>454365</v>
      </c>
      <c r="AA42" s="79">
        <f t="shared" si="17"/>
        <v>27275</v>
      </c>
      <c r="AB42" s="79">
        <f t="shared" si="17"/>
        <v>308077</v>
      </c>
      <c r="AC42" s="79">
        <f t="shared" si="17"/>
        <v>86606</v>
      </c>
      <c r="AD42" s="79">
        <f t="shared" si="17"/>
        <v>454365</v>
      </c>
      <c r="AE42" s="80">
        <f t="shared" si="17"/>
        <v>30511</v>
      </c>
      <c r="AF42" s="80">
        <f t="shared" si="17"/>
        <v>2904</v>
      </c>
      <c r="AG42" s="80">
        <f t="shared" si="17"/>
        <v>1710</v>
      </c>
      <c r="AH42" s="80">
        <f t="shared" si="17"/>
        <v>43</v>
      </c>
      <c r="AI42" s="80">
        <f t="shared" si="17"/>
        <v>35805</v>
      </c>
      <c r="AJ42" s="80">
        <f t="shared" si="17"/>
        <v>13774</v>
      </c>
      <c r="AK42" s="80">
        <f t="shared" si="17"/>
        <v>12358</v>
      </c>
      <c r="AL42" s="80">
        <f t="shared" si="17"/>
        <v>39</v>
      </c>
      <c r="AM42" s="80">
        <f t="shared" si="17"/>
        <v>53</v>
      </c>
      <c r="AN42" s="81">
        <f t="shared" si="17"/>
        <v>3760.5</v>
      </c>
      <c r="AO42" s="87">
        <f t="shared" si="17"/>
        <v>0.4547054408522897</v>
      </c>
      <c r="AP42" s="81">
        <f t="shared" si="17"/>
        <v>19596</v>
      </c>
      <c r="AQ42" s="87">
        <f t="shared" si="17"/>
        <v>2.7353601917028607</v>
      </c>
      <c r="AR42" s="81">
        <f t="shared" si="17"/>
        <v>1669.5</v>
      </c>
      <c r="AS42" s="81">
        <f t="shared" si="17"/>
        <v>8177</v>
      </c>
      <c r="AT42" s="81">
        <f t="shared" si="17"/>
        <v>10684</v>
      </c>
      <c r="AU42" s="81">
        <f t="shared" si="17"/>
        <v>37451</v>
      </c>
      <c r="AV42" s="81">
        <f t="shared" si="17"/>
        <v>112.5</v>
      </c>
      <c r="AW42" s="81">
        <f t="shared" si="17"/>
        <v>43473.5</v>
      </c>
      <c r="AX42" s="82">
        <f t="shared" si="17"/>
        <v>5.2735733806472478</v>
      </c>
      <c r="AY42" s="82">
        <f t="shared" si="17"/>
        <v>1.9230769230769231</v>
      </c>
      <c r="AZ42" s="81">
        <f t="shared" si="17"/>
        <v>1022</v>
      </c>
      <c r="BA42" s="81">
        <f t="shared" si="17"/>
        <v>5915.5</v>
      </c>
      <c r="BB42" s="81">
        <f t="shared" si="17"/>
        <v>17717</v>
      </c>
      <c r="BC42" s="83">
        <f t="shared" si="17"/>
        <v>208.5</v>
      </c>
      <c r="BD42" s="83">
        <f t="shared" si="17"/>
        <v>2425.5</v>
      </c>
      <c r="BE42" s="84">
        <f t="shared" si="17"/>
        <v>0.28078817615854657</v>
      </c>
    </row>
    <row r="44" spans="1:57" s="73" customFormat="1" ht="12.75" x14ac:dyDescent="0.2">
      <c r="A44" s="72"/>
      <c r="D44" s="72"/>
      <c r="E44" s="89"/>
      <c r="F44" s="90"/>
      <c r="G44" s="90"/>
      <c r="H44" s="75"/>
      <c r="I44" s="75"/>
      <c r="J44" s="75"/>
      <c r="K44" s="75"/>
      <c r="L44" s="75"/>
      <c r="M44" s="85"/>
      <c r="N44" s="85"/>
      <c r="O44" s="85"/>
      <c r="P44" s="85"/>
      <c r="Q44" s="85" t="str">
        <f>"Poor = " &amp; COUNTIF(Q5:Q37, "Poor")</f>
        <v>Poor = 4</v>
      </c>
      <c r="R44" s="85" t="str">
        <f>"Poor = " &amp; COUNTIF(R5:R37, "Poor")</f>
        <v>Poor = 1</v>
      </c>
      <c r="S44" s="77"/>
      <c r="T44" s="78"/>
      <c r="U44" s="77"/>
      <c r="V44" s="77"/>
      <c r="W44" s="91"/>
      <c r="X44" s="91"/>
      <c r="Y44" s="77"/>
      <c r="Z44" s="77"/>
      <c r="AA44" s="79"/>
      <c r="AB44" s="79"/>
      <c r="AC44" s="92"/>
      <c r="AD44" s="79"/>
      <c r="AE44" s="93"/>
      <c r="AF44" s="93"/>
      <c r="AG44" s="93"/>
      <c r="AH44" s="93"/>
      <c r="AI44" s="80"/>
      <c r="AJ44" s="80"/>
      <c r="AK44" s="80"/>
      <c r="AL44" s="93"/>
      <c r="AM44" s="93"/>
      <c r="AN44" s="94"/>
      <c r="AO44" s="82"/>
      <c r="AP44" s="95"/>
      <c r="AQ44" s="96"/>
      <c r="AR44" s="97"/>
      <c r="AS44" s="94"/>
      <c r="AT44" s="94"/>
      <c r="AU44" s="94"/>
      <c r="AV44" s="94"/>
      <c r="AW44" s="94"/>
      <c r="AX44" s="82"/>
      <c r="AY44" s="82"/>
      <c r="AZ44" s="97"/>
      <c r="BA44" s="97"/>
      <c r="BB44" s="97"/>
      <c r="BC44" s="98"/>
      <c r="BD44" s="83"/>
      <c r="BE44" s="84"/>
    </row>
    <row r="45" spans="1:57" s="73" customFormat="1" ht="12.75" x14ac:dyDescent="0.2">
      <c r="A45" s="72"/>
      <c r="D45" s="72"/>
      <c r="E45" s="89"/>
      <c r="F45" s="90"/>
      <c r="G45" s="90"/>
      <c r="H45" s="75"/>
      <c r="I45" s="75"/>
      <c r="J45" s="75"/>
      <c r="K45" s="75"/>
      <c r="L45" s="75"/>
      <c r="M45" s="85"/>
      <c r="N45" s="85"/>
      <c r="O45" s="85"/>
      <c r="P45" s="85"/>
      <c r="Q45" s="85" t="str">
        <f>"Fair = " &amp; COUNTIF(Q5:Q37, "Fair")</f>
        <v>Fair = 6</v>
      </c>
      <c r="R45" s="85" t="str">
        <f>"Fair = " &amp; COUNTIF(R5:R37, "Fair")</f>
        <v>Fair = 6</v>
      </c>
      <c r="S45" s="77"/>
      <c r="T45" s="78"/>
      <c r="U45" s="77"/>
      <c r="V45" s="77"/>
      <c r="W45" s="91"/>
      <c r="X45" s="91"/>
      <c r="Y45" s="77"/>
      <c r="Z45" s="77"/>
      <c r="AA45" s="79"/>
      <c r="AB45" s="79"/>
      <c r="AC45" s="92"/>
      <c r="AD45" s="79"/>
      <c r="AE45" s="93"/>
      <c r="AF45" s="93"/>
      <c r="AG45" s="93"/>
      <c r="AH45" s="93"/>
      <c r="AI45" s="80"/>
      <c r="AJ45" s="80"/>
      <c r="AK45" s="80"/>
      <c r="AL45" s="93"/>
      <c r="AM45" s="93"/>
      <c r="AN45" s="94"/>
      <c r="AO45" s="82"/>
      <c r="AP45" s="95"/>
      <c r="AQ45" s="96"/>
      <c r="AR45" s="97"/>
      <c r="AS45" s="94"/>
      <c r="AT45" s="94"/>
      <c r="AU45" s="94"/>
      <c r="AV45" s="94"/>
      <c r="AW45" s="94"/>
      <c r="AX45" s="82"/>
      <c r="AY45" s="82"/>
      <c r="AZ45" s="97"/>
      <c r="BA45" s="97"/>
      <c r="BB45" s="97"/>
      <c r="BC45" s="98"/>
      <c r="BD45" s="83"/>
      <c r="BE45" s="84"/>
    </row>
    <row r="46" spans="1:57" s="73" customFormat="1" ht="12.75" x14ac:dyDescent="0.2">
      <c r="A46" s="72"/>
      <c r="D46" s="72"/>
      <c r="E46" s="89"/>
      <c r="F46" s="90"/>
      <c r="G46" s="90"/>
      <c r="H46" s="75"/>
      <c r="I46" s="75"/>
      <c r="J46" s="75"/>
      <c r="K46" s="75"/>
      <c r="L46" s="75"/>
      <c r="M46" s="85"/>
      <c r="N46" s="85"/>
      <c r="O46" s="85"/>
      <c r="P46" s="85"/>
      <c r="Q46" s="85" t="str">
        <f>"Average = " &amp; COUNTIF(Q5:Q37, "Average")</f>
        <v>Average = 11</v>
      </c>
      <c r="R46" s="85" t="str">
        <f>"Average = " &amp; COUNTIF(R5:R37, "Average")</f>
        <v>Average = 16</v>
      </c>
      <c r="S46" s="77"/>
      <c r="T46" s="78"/>
      <c r="U46" s="77"/>
      <c r="V46" s="77"/>
      <c r="W46" s="91"/>
      <c r="X46" s="91"/>
      <c r="Y46" s="77"/>
      <c r="Z46" s="77"/>
      <c r="AA46" s="79"/>
      <c r="AB46" s="79"/>
      <c r="AC46" s="92"/>
      <c r="AD46" s="79"/>
      <c r="AE46" s="93"/>
      <c r="AF46" s="93"/>
      <c r="AG46" s="93"/>
      <c r="AH46" s="93"/>
      <c r="AI46" s="80"/>
      <c r="AJ46" s="80"/>
      <c r="AK46" s="80"/>
      <c r="AL46" s="93"/>
      <c r="AM46" s="93"/>
      <c r="AN46" s="94"/>
      <c r="AO46" s="82"/>
      <c r="AP46" s="95"/>
      <c r="AQ46" s="96"/>
      <c r="AR46" s="97"/>
      <c r="AS46" s="94"/>
      <c r="AT46" s="94"/>
      <c r="AU46" s="94"/>
      <c r="AV46" s="94"/>
      <c r="AW46" s="94"/>
      <c r="AX46" s="82"/>
      <c r="AY46" s="82"/>
      <c r="AZ46" s="97"/>
      <c r="BA46" s="97"/>
      <c r="BB46" s="97"/>
      <c r="BC46" s="98"/>
      <c r="BD46" s="83"/>
      <c r="BE46" s="84"/>
    </row>
    <row r="47" spans="1:57" s="73" customFormat="1" ht="12.75" x14ac:dyDescent="0.2">
      <c r="A47" s="72"/>
      <c r="D47" s="72"/>
      <c r="E47" s="89"/>
      <c r="F47" s="90"/>
      <c r="G47" s="90"/>
      <c r="H47" s="75"/>
      <c r="I47" s="75"/>
      <c r="J47" s="75"/>
      <c r="K47" s="75"/>
      <c r="L47" s="75"/>
      <c r="M47" s="85"/>
      <c r="N47" s="85"/>
      <c r="O47" s="85"/>
      <c r="P47" s="85"/>
      <c r="Q47" s="85" t="str">
        <f>"Good = " &amp; COUNTIF(Q5:Q37, "Good")</f>
        <v>Good = 6</v>
      </c>
      <c r="R47" s="85" t="str">
        <f>"Good = " &amp; COUNTIF(R5:R37, "Good")</f>
        <v>Good = 5</v>
      </c>
      <c r="S47" s="77"/>
      <c r="T47" s="78"/>
      <c r="U47" s="77"/>
      <c r="V47" s="77"/>
      <c r="W47" s="91"/>
      <c r="X47" s="91"/>
      <c r="Y47" s="77"/>
      <c r="Z47" s="77"/>
      <c r="AA47" s="79"/>
      <c r="AB47" s="79"/>
      <c r="AC47" s="92"/>
      <c r="AD47" s="79"/>
      <c r="AE47" s="93"/>
      <c r="AF47" s="93"/>
      <c r="AG47" s="93"/>
      <c r="AH47" s="93"/>
      <c r="AI47" s="80"/>
      <c r="AJ47" s="80"/>
      <c r="AK47" s="80"/>
      <c r="AL47" s="93"/>
      <c r="AM47" s="93"/>
      <c r="AN47" s="94"/>
      <c r="AO47" s="82"/>
      <c r="AP47" s="95"/>
      <c r="AQ47" s="96"/>
      <c r="AR47" s="97"/>
      <c r="AS47" s="94"/>
      <c r="AT47" s="94"/>
      <c r="AU47" s="94"/>
      <c r="AV47" s="94"/>
      <c r="AW47" s="94"/>
      <c r="AX47" s="82"/>
      <c r="AY47" s="82"/>
      <c r="AZ47" s="97"/>
      <c r="BA47" s="97"/>
      <c r="BB47" s="97"/>
      <c r="BC47" s="98"/>
      <c r="BD47" s="83"/>
      <c r="BE47" s="84"/>
    </row>
    <row r="48" spans="1:57" s="73" customFormat="1" ht="12.75" x14ac:dyDescent="0.2">
      <c r="A48" s="72"/>
      <c r="D48" s="72"/>
      <c r="E48" s="89"/>
      <c r="F48" s="90"/>
      <c r="G48" s="90"/>
      <c r="H48" s="75"/>
      <c r="I48" s="75"/>
      <c r="J48" s="75"/>
      <c r="K48" s="75"/>
      <c r="L48" s="75"/>
      <c r="M48" s="85"/>
      <c r="N48" s="85"/>
      <c r="O48" s="85"/>
      <c r="P48" s="85"/>
      <c r="Q48" s="85" t="str">
        <f>"Excellent = " &amp; COUNTIF(Q5:Q37, "Excellent")</f>
        <v>Excellent = 6</v>
      </c>
      <c r="R48" s="85" t="str">
        <f>"Excellent = " &amp; COUNTIF(R5:R37, "Excellent")</f>
        <v>Excellent = 5</v>
      </c>
      <c r="S48" s="77"/>
      <c r="T48" s="78"/>
      <c r="U48" s="77"/>
      <c r="V48" s="77"/>
      <c r="W48" s="91"/>
      <c r="X48" s="91"/>
      <c r="Y48" s="77"/>
      <c r="Z48" s="77"/>
      <c r="AA48" s="79"/>
      <c r="AB48" s="79"/>
      <c r="AC48" s="92"/>
      <c r="AD48" s="79"/>
      <c r="AE48" s="93"/>
      <c r="AF48" s="93"/>
      <c r="AG48" s="93"/>
      <c r="AH48" s="93"/>
      <c r="AI48" s="80"/>
      <c r="AJ48" s="80"/>
      <c r="AK48" s="80"/>
      <c r="AL48" s="93"/>
      <c r="AM48" s="93"/>
      <c r="AN48" s="94"/>
      <c r="AO48" s="82"/>
      <c r="AP48" s="95"/>
      <c r="AQ48" s="96"/>
      <c r="AR48" s="97"/>
      <c r="AS48" s="94"/>
      <c r="AT48" s="94"/>
      <c r="AU48" s="94"/>
      <c r="AV48" s="94"/>
      <c r="AW48" s="94"/>
      <c r="AX48" s="82"/>
      <c r="AY48" s="82"/>
      <c r="AZ48" s="97"/>
      <c r="BA48" s="97"/>
      <c r="BB48" s="97"/>
      <c r="BC48" s="98"/>
      <c r="BD48" s="83"/>
      <c r="BE48" s="84"/>
    </row>
  </sheetData>
  <autoFilter ref="A4:BE4" xr:uid="{00000000-0001-0000-0000-000000000000}">
    <sortState xmlns:xlrd2="http://schemas.microsoft.com/office/spreadsheetml/2017/richdata2" ref="A5:BE37">
      <sortCondition ref="A4"/>
    </sortState>
  </autoFilter>
  <mergeCells count="8">
    <mergeCell ref="AN3:BB3"/>
    <mergeCell ref="BC3:BE3"/>
    <mergeCell ref="E3:G3"/>
    <mergeCell ref="H3:L3"/>
    <mergeCell ref="M3:R3"/>
    <mergeCell ref="S3:Z3"/>
    <mergeCell ref="AA3:AD3"/>
    <mergeCell ref="AE3:AM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C4350-0E7A-484A-836F-4D507D722EC5}">
  <sheetPr>
    <tabColor theme="3" tint="0.79998168889431442"/>
  </sheetPr>
  <dimension ref="A1:BE70"/>
  <sheetViews>
    <sheetView workbookViewId="0">
      <pane xSplit="1" ySplit="4" topLeftCell="B5" activePane="bottomRight" state="frozen"/>
      <selection activeCell="B41" sqref="B41"/>
      <selection pane="topRight" activeCell="B41" sqref="B41"/>
      <selection pane="bottomLeft" activeCell="B41" sqref="B41"/>
      <selection pane="bottomRight" activeCell="B41" sqref="B41"/>
    </sheetView>
  </sheetViews>
  <sheetFormatPr defaultColWidth="9.140625" defaultRowHeight="15" x14ac:dyDescent="0.25"/>
  <cols>
    <col min="1" max="1" width="27.7109375" style="2" customWidth="1"/>
    <col min="2" max="2" width="21.85546875" style="12" customWidth="1"/>
    <col min="3" max="3" width="13.7109375" style="12" customWidth="1"/>
    <col min="4" max="4" width="27.7109375" style="2" customWidth="1"/>
    <col min="5" max="5" width="13.5703125" style="99" customWidth="1"/>
    <col min="6" max="6" width="11.28515625" style="100" customWidth="1"/>
    <col min="7" max="7" width="10.7109375" style="100" customWidth="1"/>
    <col min="8" max="8" width="10" style="101" customWidth="1"/>
    <col min="9" max="9" width="8.42578125" style="101" bestFit="1" customWidth="1"/>
    <col min="10" max="10" width="9.42578125" style="101" customWidth="1"/>
    <col min="11" max="11" width="11.140625" style="101" customWidth="1"/>
    <col min="12" max="12" width="9.28515625" style="101" customWidth="1"/>
    <col min="13" max="13" width="11.42578125" style="102" customWidth="1"/>
    <col min="14" max="14" width="10.5703125" style="102" bestFit="1" customWidth="1"/>
    <col min="15" max="15" width="13.5703125" style="102" bestFit="1" customWidth="1"/>
    <col min="16" max="16" width="10.42578125" style="102" customWidth="1"/>
    <col min="17" max="17" width="15.28515625" style="102" bestFit="1" customWidth="1"/>
    <col min="18" max="18" width="15.7109375" style="102" bestFit="1" customWidth="1"/>
    <col min="19" max="19" width="10.85546875" style="103" bestFit="1" customWidth="1"/>
    <col min="20" max="20" width="13.5703125" style="104" customWidth="1"/>
    <col min="21" max="21" width="8.85546875" style="103" customWidth="1"/>
    <col min="22" max="22" width="10" style="103" bestFit="1" customWidth="1"/>
    <col min="23" max="23" width="9" style="105" customWidth="1"/>
    <col min="24" max="24" width="9.85546875" style="105" customWidth="1"/>
    <col min="25" max="25" width="11.85546875" style="103" customWidth="1"/>
    <col min="26" max="26" width="11.5703125" style="103" customWidth="1"/>
    <col min="27" max="27" width="11.7109375" style="106" bestFit="1" customWidth="1"/>
    <col min="28" max="28" width="11.5703125" style="106" bestFit="1" customWidth="1"/>
    <col min="29" max="29" width="15" style="107" customWidth="1"/>
    <col min="30" max="30" width="12.5703125" style="106" customWidth="1"/>
    <col min="31" max="31" width="12.28515625" style="108" customWidth="1"/>
    <col min="32" max="32" width="11.85546875" style="108" customWidth="1"/>
    <col min="33" max="33" width="11.7109375" style="108" customWidth="1"/>
    <col min="34" max="34" width="11.5703125" style="108" customWidth="1"/>
    <col min="35" max="35" width="9.42578125" style="109" customWidth="1"/>
    <col min="36" max="36" width="10.28515625" style="109" customWidth="1"/>
    <col min="37" max="37" width="11" style="109" customWidth="1"/>
    <col min="38" max="38" width="12.28515625" style="108" customWidth="1"/>
    <col min="39" max="39" width="12.5703125" style="108" customWidth="1"/>
    <col min="40" max="40" width="12.7109375" style="110" customWidth="1"/>
    <col min="41" max="41" width="12.7109375" style="111" customWidth="1"/>
    <col min="42" max="42" width="8.85546875" style="112" customWidth="1"/>
    <col min="43" max="43" width="13.5703125" style="113" customWidth="1"/>
    <col min="44" max="44" width="12.140625" style="114" customWidth="1"/>
    <col min="45" max="45" width="11.140625" style="110" customWidth="1"/>
    <col min="46" max="46" width="11.42578125" style="110" customWidth="1"/>
    <col min="47" max="47" width="9.42578125" style="110" customWidth="1"/>
    <col min="48" max="48" width="10.140625" style="110" customWidth="1"/>
    <col min="49" max="49" width="8.7109375" style="110" customWidth="1"/>
    <col min="50" max="51" width="12.85546875" style="111" customWidth="1"/>
    <col min="52" max="53" width="11.28515625" style="114" customWidth="1"/>
    <col min="54" max="54" width="9.140625" style="114" customWidth="1"/>
    <col min="55" max="55" width="11.5703125" style="115" bestFit="1" customWidth="1"/>
    <col min="56" max="56" width="11.28515625" style="116" bestFit="1" customWidth="1"/>
    <col min="57" max="57" width="14.28515625" style="117" customWidth="1"/>
    <col min="58" max="16384" width="9.140625" style="12"/>
  </cols>
  <sheetData>
    <row r="1" spans="1:57" ht="23.25" x14ac:dyDescent="0.35">
      <c r="A1" s="1" t="s">
        <v>354</v>
      </c>
      <c r="B1" s="2"/>
      <c r="C1" s="3"/>
      <c r="E1" s="4"/>
      <c r="F1" s="5"/>
      <c r="G1" s="5"/>
      <c r="H1" s="6"/>
      <c r="I1" s="6"/>
      <c r="J1" s="6"/>
      <c r="K1" s="6"/>
      <c r="L1" s="6"/>
      <c r="M1" s="5"/>
      <c r="N1" s="5"/>
      <c r="O1" s="5"/>
      <c r="P1" s="5"/>
      <c r="Q1" s="5"/>
      <c r="R1" s="5"/>
      <c r="S1" s="7"/>
      <c r="T1" s="8"/>
      <c r="U1" s="7"/>
      <c r="V1" s="7"/>
      <c r="W1" s="5"/>
      <c r="X1" s="5"/>
      <c r="Y1" s="7"/>
      <c r="Z1" s="7"/>
      <c r="AA1" s="7"/>
      <c r="AB1" s="7"/>
      <c r="AC1" s="5"/>
      <c r="AD1" s="7"/>
      <c r="AE1" s="5"/>
      <c r="AF1" s="5"/>
      <c r="AG1" s="5"/>
      <c r="AH1" s="5"/>
      <c r="AI1" s="6"/>
      <c r="AJ1" s="6"/>
      <c r="AK1" s="6"/>
      <c r="AL1" s="5"/>
      <c r="AM1" s="5"/>
      <c r="AN1" s="5"/>
      <c r="AO1" s="9"/>
      <c r="AP1" s="4"/>
      <c r="AQ1" s="10"/>
      <c r="AR1" s="11"/>
      <c r="AS1" s="5"/>
      <c r="AT1" s="5"/>
      <c r="AU1" s="5"/>
      <c r="AV1" s="5"/>
      <c r="AW1" s="5"/>
      <c r="AX1" s="9"/>
      <c r="AY1" s="9"/>
      <c r="AZ1" s="11"/>
      <c r="BA1" s="11"/>
      <c r="BB1" s="11"/>
      <c r="BC1" s="5"/>
      <c r="BD1" s="6"/>
      <c r="BE1" s="9"/>
    </row>
    <row r="2" spans="1:57" x14ac:dyDescent="0.25">
      <c r="A2" s="13" t="s">
        <v>376</v>
      </c>
      <c r="B2" s="13"/>
      <c r="C2" s="13"/>
      <c r="E2" s="4"/>
      <c r="F2" s="5"/>
      <c r="G2" s="5"/>
      <c r="H2" s="6"/>
      <c r="I2" s="6"/>
      <c r="J2" s="6"/>
      <c r="K2" s="6"/>
      <c r="L2" s="6"/>
      <c r="M2" s="5"/>
      <c r="N2" s="5"/>
      <c r="O2" s="5"/>
      <c r="P2" s="5"/>
      <c r="Q2" s="5"/>
      <c r="R2" s="5"/>
      <c r="S2" s="7"/>
      <c r="T2" s="8"/>
      <c r="U2" s="7"/>
      <c r="V2" s="7"/>
      <c r="W2" s="5"/>
      <c r="X2" s="5"/>
      <c r="Y2" s="7"/>
      <c r="Z2" s="7"/>
      <c r="AA2" s="7"/>
      <c r="AB2" s="7"/>
      <c r="AC2" s="5"/>
      <c r="AD2" s="7"/>
      <c r="AE2" s="5"/>
      <c r="AF2" s="5"/>
      <c r="AG2" s="5"/>
      <c r="AH2" s="5"/>
      <c r="AI2" s="6"/>
      <c r="AJ2" s="6"/>
      <c r="AK2" s="6"/>
      <c r="AL2" s="5"/>
      <c r="AM2" s="5"/>
      <c r="AN2" s="5"/>
      <c r="AO2" s="9"/>
      <c r="AP2" s="4"/>
      <c r="AQ2" s="10"/>
      <c r="AR2" s="11"/>
      <c r="AS2" s="5"/>
      <c r="AT2" s="5"/>
      <c r="AU2" s="5"/>
      <c r="AV2" s="5"/>
      <c r="AW2" s="5"/>
      <c r="AX2" s="9"/>
      <c r="AY2" s="9"/>
      <c r="AZ2" s="11"/>
      <c r="BA2" s="11"/>
      <c r="BB2" s="11"/>
      <c r="BC2" s="5"/>
      <c r="BD2" s="6"/>
      <c r="BE2" s="9"/>
    </row>
    <row r="3" spans="1:57" x14ac:dyDescent="0.25">
      <c r="A3" s="14"/>
      <c r="B3" s="15"/>
      <c r="C3" s="15"/>
      <c r="D3" s="16"/>
      <c r="E3" s="123" t="s">
        <v>344</v>
      </c>
      <c r="F3" s="124"/>
      <c r="G3" s="124"/>
      <c r="H3" s="125"/>
      <c r="I3" s="125"/>
      <c r="J3" s="125"/>
      <c r="K3" s="125"/>
      <c r="L3" s="125"/>
      <c r="M3" s="126" t="s">
        <v>345</v>
      </c>
      <c r="N3" s="126"/>
      <c r="O3" s="126"/>
      <c r="P3" s="126"/>
      <c r="Q3" s="126"/>
      <c r="R3" s="126"/>
      <c r="S3" s="127" t="s">
        <v>346</v>
      </c>
      <c r="T3" s="127"/>
      <c r="U3" s="127"/>
      <c r="V3" s="127"/>
      <c r="W3" s="127"/>
      <c r="X3" s="127"/>
      <c r="Y3" s="127"/>
      <c r="Z3" s="127"/>
      <c r="AA3" s="128"/>
      <c r="AB3" s="128"/>
      <c r="AC3" s="128"/>
      <c r="AD3" s="128"/>
      <c r="AE3" s="120"/>
      <c r="AF3" s="120"/>
      <c r="AG3" s="120"/>
      <c r="AH3" s="120"/>
      <c r="AI3" s="120"/>
      <c r="AJ3" s="120"/>
      <c r="AK3" s="120"/>
      <c r="AL3" s="120"/>
      <c r="AM3" s="120"/>
      <c r="AN3" s="121"/>
      <c r="AO3" s="121"/>
      <c r="AP3" s="121"/>
      <c r="AQ3" s="121"/>
      <c r="AR3" s="121"/>
      <c r="AS3" s="121"/>
      <c r="AT3" s="121"/>
      <c r="AU3" s="121"/>
      <c r="AV3" s="121"/>
      <c r="AW3" s="121"/>
      <c r="AX3" s="121"/>
      <c r="AY3" s="121"/>
      <c r="AZ3" s="121"/>
      <c r="BA3" s="121"/>
      <c r="BB3" s="121"/>
      <c r="BC3" s="122"/>
      <c r="BD3" s="122"/>
      <c r="BE3" s="122"/>
    </row>
    <row r="4" spans="1:57" s="37" customFormat="1" ht="60" customHeight="1" x14ac:dyDescent="0.25">
      <c r="A4" s="17" t="s">
        <v>14</v>
      </c>
      <c r="B4" s="17" t="s">
        <v>2</v>
      </c>
      <c r="C4" s="17" t="s">
        <v>0</v>
      </c>
      <c r="D4" s="17" t="s">
        <v>1</v>
      </c>
      <c r="E4" s="18" t="s">
        <v>317</v>
      </c>
      <c r="F4" s="19" t="s">
        <v>318</v>
      </c>
      <c r="G4" s="19" t="s">
        <v>319</v>
      </c>
      <c r="H4" s="20" t="s">
        <v>340</v>
      </c>
      <c r="I4" s="20" t="s">
        <v>341</v>
      </c>
      <c r="J4" s="20" t="s">
        <v>342</v>
      </c>
      <c r="K4" s="20" t="s">
        <v>343</v>
      </c>
      <c r="L4" s="20" t="s">
        <v>372</v>
      </c>
      <c r="M4" s="21" t="s">
        <v>320</v>
      </c>
      <c r="N4" s="21" t="s">
        <v>373</v>
      </c>
      <c r="O4" s="21" t="s">
        <v>355</v>
      </c>
      <c r="P4" s="21" t="s">
        <v>356</v>
      </c>
      <c r="Q4" s="21" t="s">
        <v>357</v>
      </c>
      <c r="R4" s="21" t="s">
        <v>358</v>
      </c>
      <c r="S4" s="22" t="s">
        <v>321</v>
      </c>
      <c r="T4" s="23" t="s">
        <v>349</v>
      </c>
      <c r="U4" s="22" t="s">
        <v>322</v>
      </c>
      <c r="V4" s="22" t="s">
        <v>323</v>
      </c>
      <c r="W4" s="24" t="s">
        <v>324</v>
      </c>
      <c r="X4" s="24" t="s">
        <v>377</v>
      </c>
      <c r="Y4" s="22" t="s">
        <v>325</v>
      </c>
      <c r="Z4" s="22" t="s">
        <v>326</v>
      </c>
      <c r="AA4" s="25" t="s">
        <v>368</v>
      </c>
      <c r="AB4" s="25" t="s">
        <v>327</v>
      </c>
      <c r="AC4" s="26" t="s">
        <v>359</v>
      </c>
      <c r="AD4" s="25" t="s">
        <v>328</v>
      </c>
      <c r="AE4" s="27" t="s">
        <v>369</v>
      </c>
      <c r="AF4" s="27" t="s">
        <v>370</v>
      </c>
      <c r="AG4" s="27" t="s">
        <v>329</v>
      </c>
      <c r="AH4" s="27" t="s">
        <v>348</v>
      </c>
      <c r="AI4" s="28" t="s">
        <v>330</v>
      </c>
      <c r="AJ4" s="29" t="s">
        <v>331</v>
      </c>
      <c r="AK4" s="28" t="s">
        <v>360</v>
      </c>
      <c r="AL4" s="27" t="s">
        <v>361</v>
      </c>
      <c r="AM4" s="27" t="s">
        <v>332</v>
      </c>
      <c r="AN4" s="30" t="s">
        <v>335</v>
      </c>
      <c r="AO4" s="31" t="s">
        <v>350</v>
      </c>
      <c r="AP4" s="30" t="s">
        <v>333</v>
      </c>
      <c r="AQ4" s="31" t="s">
        <v>351</v>
      </c>
      <c r="AR4" s="32" t="s">
        <v>334</v>
      </c>
      <c r="AS4" s="30" t="s">
        <v>362</v>
      </c>
      <c r="AT4" s="30" t="s">
        <v>363</v>
      </c>
      <c r="AU4" s="30" t="s">
        <v>364</v>
      </c>
      <c r="AV4" s="30" t="s">
        <v>374</v>
      </c>
      <c r="AW4" s="30" t="s">
        <v>365</v>
      </c>
      <c r="AX4" s="31" t="s">
        <v>352</v>
      </c>
      <c r="AY4" s="31" t="s">
        <v>353</v>
      </c>
      <c r="AZ4" s="32" t="s">
        <v>375</v>
      </c>
      <c r="BA4" s="32" t="s">
        <v>336</v>
      </c>
      <c r="BB4" s="33" t="s">
        <v>337</v>
      </c>
      <c r="BC4" s="34" t="s">
        <v>339</v>
      </c>
      <c r="BD4" s="35" t="s">
        <v>366</v>
      </c>
      <c r="BE4" s="36" t="s">
        <v>367</v>
      </c>
    </row>
    <row r="5" spans="1:57" s="38" customFormat="1" ht="12.75" x14ac:dyDescent="0.2">
      <c r="A5" s="3" t="s">
        <v>7</v>
      </c>
      <c r="B5" s="38" t="s">
        <v>170</v>
      </c>
      <c r="C5" s="3" t="s">
        <v>171</v>
      </c>
      <c r="D5" s="3" t="s">
        <v>8</v>
      </c>
      <c r="E5" s="39">
        <v>1021</v>
      </c>
      <c r="F5" s="40">
        <v>52</v>
      </c>
      <c r="G5" s="40">
        <v>128</v>
      </c>
      <c r="H5" s="42">
        <v>10</v>
      </c>
      <c r="I5" s="42">
        <v>0</v>
      </c>
      <c r="J5" s="42">
        <v>10</v>
      </c>
      <c r="K5" s="42">
        <v>4</v>
      </c>
      <c r="L5" s="42">
        <v>1</v>
      </c>
      <c r="M5" s="45" t="s">
        <v>6</v>
      </c>
      <c r="N5" s="45" t="s">
        <v>6</v>
      </c>
      <c r="O5" s="45" t="s">
        <v>6</v>
      </c>
      <c r="P5" s="44">
        <v>2018</v>
      </c>
      <c r="Q5" s="45" t="s">
        <v>9</v>
      </c>
      <c r="R5" s="45" t="s">
        <v>10</v>
      </c>
      <c r="S5" s="46">
        <v>10000</v>
      </c>
      <c r="T5" s="47">
        <f t="shared" ref="T5:T36" si="0">S5/E5</f>
        <v>9.7943192948090108</v>
      </c>
      <c r="U5" s="46">
        <v>0</v>
      </c>
      <c r="V5" s="46">
        <v>0</v>
      </c>
      <c r="W5" s="46">
        <v>0</v>
      </c>
      <c r="X5" s="46">
        <f t="shared" ref="X5:X36" si="1">SUM(U5:W5)</f>
        <v>0</v>
      </c>
      <c r="Y5" s="46">
        <v>28406</v>
      </c>
      <c r="Z5" s="46">
        <v>38406</v>
      </c>
      <c r="AA5" s="49">
        <v>1536</v>
      </c>
      <c r="AB5" s="49">
        <v>7691</v>
      </c>
      <c r="AC5" s="50">
        <v>1431</v>
      </c>
      <c r="AD5" s="49">
        <v>12312</v>
      </c>
      <c r="AE5" s="52">
        <v>5000</v>
      </c>
      <c r="AF5" s="53">
        <v>100</v>
      </c>
      <c r="AG5" s="53">
        <v>110</v>
      </c>
      <c r="AH5" s="53">
        <v>6</v>
      </c>
      <c r="AI5" s="52">
        <v>5216</v>
      </c>
      <c r="AJ5" s="52">
        <v>13158</v>
      </c>
      <c r="AK5" s="52">
        <v>10598</v>
      </c>
      <c r="AL5" s="53">
        <v>7</v>
      </c>
      <c r="AM5" s="53">
        <v>52</v>
      </c>
      <c r="AN5" s="57">
        <v>500</v>
      </c>
      <c r="AO5" s="55">
        <f>AN5/E5</f>
        <v>0.48971596474045054</v>
      </c>
      <c r="AP5" s="57">
        <v>600</v>
      </c>
      <c r="AQ5" s="55">
        <f>AP5/E5</f>
        <v>0.5876591576885406</v>
      </c>
      <c r="AR5" s="54">
        <v>20</v>
      </c>
      <c r="AS5" s="54">
        <v>1059</v>
      </c>
      <c r="AT5" s="54">
        <v>1178</v>
      </c>
      <c r="AU5" s="57">
        <v>509</v>
      </c>
      <c r="AV5" s="57">
        <v>12</v>
      </c>
      <c r="AW5" s="54">
        <v>1568</v>
      </c>
      <c r="AX5" s="55">
        <f>AW5/E5</f>
        <v>1.5357492654260529</v>
      </c>
      <c r="AY5" s="55">
        <f>AW5/AP5</f>
        <v>2.6133333333333333</v>
      </c>
      <c r="AZ5" s="54">
        <v>52</v>
      </c>
      <c r="BA5" s="54">
        <v>120</v>
      </c>
      <c r="BB5" s="54">
        <v>1300</v>
      </c>
      <c r="BC5" s="58">
        <v>14</v>
      </c>
      <c r="BD5" s="59">
        <v>138</v>
      </c>
      <c r="BE5" s="60">
        <f>BD5/E5</f>
        <v>0.13516160626836435</v>
      </c>
    </row>
    <row r="6" spans="1:57" s="38" customFormat="1" ht="12.75" x14ac:dyDescent="0.2">
      <c r="A6" s="3" t="s">
        <v>11</v>
      </c>
      <c r="B6" s="38" t="s">
        <v>172</v>
      </c>
      <c r="C6" s="3" t="s">
        <v>173</v>
      </c>
      <c r="D6" s="3" t="s">
        <v>8</v>
      </c>
      <c r="E6" s="39">
        <v>1783</v>
      </c>
      <c r="F6" s="40">
        <v>52</v>
      </c>
      <c r="G6" s="39">
        <v>1612</v>
      </c>
      <c r="H6" s="42">
        <v>50</v>
      </c>
      <c r="I6" s="42">
        <v>8</v>
      </c>
      <c r="J6" s="42">
        <v>58</v>
      </c>
      <c r="K6" s="42">
        <v>50</v>
      </c>
      <c r="L6" s="42">
        <v>3</v>
      </c>
      <c r="M6" s="43">
        <v>3240</v>
      </c>
      <c r="N6" s="44">
        <v>1961</v>
      </c>
      <c r="O6" s="44">
        <v>2000</v>
      </c>
      <c r="P6" s="44">
        <v>2019</v>
      </c>
      <c r="Q6" s="45" t="s">
        <v>5</v>
      </c>
      <c r="R6" s="45" t="s">
        <v>9</v>
      </c>
      <c r="S6" s="46">
        <v>65000</v>
      </c>
      <c r="T6" s="47">
        <f t="shared" si="0"/>
        <v>36.455412226584407</v>
      </c>
      <c r="U6" s="46">
        <v>0</v>
      </c>
      <c r="V6" s="46">
        <v>3090</v>
      </c>
      <c r="W6" s="46">
        <v>1700</v>
      </c>
      <c r="X6" s="46">
        <f t="shared" si="1"/>
        <v>4790</v>
      </c>
      <c r="Y6" s="46">
        <v>17536</v>
      </c>
      <c r="Z6" s="46">
        <v>85626</v>
      </c>
      <c r="AA6" s="49">
        <v>4141</v>
      </c>
      <c r="AB6" s="49">
        <v>59516</v>
      </c>
      <c r="AC6" s="50">
        <v>5266</v>
      </c>
      <c r="AD6" s="49">
        <v>71353</v>
      </c>
      <c r="AE6" s="52">
        <v>8662</v>
      </c>
      <c r="AF6" s="53">
        <v>681</v>
      </c>
      <c r="AG6" s="53">
        <v>238</v>
      </c>
      <c r="AH6" s="53">
        <v>15</v>
      </c>
      <c r="AI6" s="52">
        <v>9596</v>
      </c>
      <c r="AJ6" s="52">
        <v>13158</v>
      </c>
      <c r="AK6" s="52">
        <v>10598</v>
      </c>
      <c r="AL6" s="53">
        <v>2</v>
      </c>
      <c r="AM6" s="53">
        <v>52</v>
      </c>
      <c r="AN6" s="57">
        <v>596</v>
      </c>
      <c r="AO6" s="55">
        <f>AN6/E6</f>
        <v>0.33426808749298936</v>
      </c>
      <c r="AP6" s="54">
        <v>5690</v>
      </c>
      <c r="AQ6" s="55">
        <f>AP6/E6</f>
        <v>3.1912507010656199</v>
      </c>
      <c r="AR6" s="54">
        <v>1998</v>
      </c>
      <c r="AS6" s="54">
        <v>502</v>
      </c>
      <c r="AT6" s="54">
        <v>711</v>
      </c>
      <c r="AU6" s="54">
        <v>3960</v>
      </c>
      <c r="AV6" s="57">
        <v>510</v>
      </c>
      <c r="AW6" s="54">
        <v>4462</v>
      </c>
      <c r="AX6" s="55">
        <f>AW6/E6</f>
        <v>2.5025238362310711</v>
      </c>
      <c r="AY6" s="55">
        <f>AW6/AP6</f>
        <v>0.78418277680140602</v>
      </c>
      <c r="AZ6" s="54">
        <v>652</v>
      </c>
      <c r="BA6" s="54">
        <v>1026</v>
      </c>
      <c r="BB6" s="54"/>
      <c r="BC6" s="58">
        <v>146</v>
      </c>
      <c r="BD6" s="59">
        <v>1650</v>
      </c>
      <c r="BE6" s="60">
        <f>BD6/E6</f>
        <v>0.92540661805945035</v>
      </c>
    </row>
    <row r="7" spans="1:57" s="38" customFormat="1" ht="12.75" x14ac:dyDescent="0.2">
      <c r="A7" s="3" t="s">
        <v>12</v>
      </c>
      <c r="B7" s="38" t="s">
        <v>175</v>
      </c>
      <c r="C7" s="3" t="s">
        <v>176</v>
      </c>
      <c r="D7" s="3" t="s">
        <v>8</v>
      </c>
      <c r="E7" s="39">
        <v>16261</v>
      </c>
      <c r="F7" s="40">
        <v>52</v>
      </c>
      <c r="G7" s="39">
        <v>1928</v>
      </c>
      <c r="H7" s="42">
        <v>223</v>
      </c>
      <c r="I7" s="42">
        <v>70</v>
      </c>
      <c r="J7" s="42">
        <v>293</v>
      </c>
      <c r="K7" s="42">
        <v>16</v>
      </c>
      <c r="L7" s="42">
        <v>11</v>
      </c>
      <c r="M7" s="43">
        <v>20000</v>
      </c>
      <c r="N7" s="44">
        <v>1908</v>
      </c>
      <c r="O7" s="44">
        <v>2001</v>
      </c>
      <c r="P7" s="44">
        <v>2018</v>
      </c>
      <c r="Q7" s="45" t="s">
        <v>13</v>
      </c>
      <c r="R7" s="45" t="s">
        <v>9</v>
      </c>
      <c r="S7" s="46">
        <v>424400</v>
      </c>
      <c r="T7" s="47">
        <f t="shared" si="0"/>
        <v>26.09925588832175</v>
      </c>
      <c r="U7" s="46">
        <v>29707</v>
      </c>
      <c r="V7" s="46">
        <v>0</v>
      </c>
      <c r="W7" s="46"/>
      <c r="X7" s="46">
        <f t="shared" si="1"/>
        <v>29707</v>
      </c>
      <c r="Y7" s="46">
        <v>190399</v>
      </c>
      <c r="Z7" s="46">
        <v>644506</v>
      </c>
      <c r="AA7" s="49">
        <v>44024</v>
      </c>
      <c r="AB7" s="49">
        <v>445263</v>
      </c>
      <c r="AC7" s="50">
        <v>163817</v>
      </c>
      <c r="AD7" s="49">
        <v>658646</v>
      </c>
      <c r="AE7" s="52">
        <v>53589</v>
      </c>
      <c r="AF7" s="52">
        <v>3550</v>
      </c>
      <c r="AG7" s="52">
        <v>1689</v>
      </c>
      <c r="AH7" s="53">
        <v>293</v>
      </c>
      <c r="AI7" s="52">
        <v>59121</v>
      </c>
      <c r="AJ7" s="52">
        <v>13774</v>
      </c>
      <c r="AK7" s="52">
        <v>12370</v>
      </c>
      <c r="AL7" s="53">
        <v>109</v>
      </c>
      <c r="AM7" s="53">
        <v>52</v>
      </c>
      <c r="AN7" s="57" t="s">
        <v>6</v>
      </c>
      <c r="AO7" s="55"/>
      <c r="AP7" s="56"/>
      <c r="AQ7" s="55"/>
      <c r="AR7" s="54"/>
      <c r="AS7" s="56"/>
      <c r="AT7" s="54"/>
      <c r="AU7" s="57"/>
      <c r="AV7" s="56"/>
      <c r="AW7" s="57"/>
      <c r="AX7" s="55"/>
      <c r="AY7" s="55"/>
      <c r="AZ7" s="54"/>
      <c r="BA7" s="54"/>
      <c r="BB7" s="54"/>
      <c r="BC7" s="61"/>
      <c r="BD7" s="59"/>
      <c r="BE7" s="60"/>
    </row>
    <row r="8" spans="1:57" s="38" customFormat="1" ht="12.75" x14ac:dyDescent="0.2">
      <c r="A8" s="3" t="s">
        <v>16</v>
      </c>
      <c r="B8" s="38" t="s">
        <v>178</v>
      </c>
      <c r="C8" s="3" t="s">
        <v>179</v>
      </c>
      <c r="D8" s="3" t="s">
        <v>8</v>
      </c>
      <c r="E8" s="39">
        <v>2522</v>
      </c>
      <c r="F8" s="40">
        <v>52</v>
      </c>
      <c r="G8" s="40">
        <v>0</v>
      </c>
      <c r="H8" s="42">
        <v>25</v>
      </c>
      <c r="I8" s="42">
        <v>54</v>
      </c>
      <c r="J8" s="42">
        <v>79</v>
      </c>
      <c r="K8" s="42">
        <v>0.85</v>
      </c>
      <c r="L8" s="42">
        <v>4</v>
      </c>
      <c r="M8" s="43">
        <v>2750</v>
      </c>
      <c r="N8" s="44">
        <v>1890</v>
      </c>
      <c r="O8" s="44">
        <v>1994</v>
      </c>
      <c r="P8" s="44">
        <v>1994</v>
      </c>
      <c r="Q8" s="45" t="s">
        <v>10</v>
      </c>
      <c r="R8" s="45" t="s">
        <v>17</v>
      </c>
      <c r="S8" s="46">
        <v>45000</v>
      </c>
      <c r="T8" s="47">
        <f t="shared" si="0"/>
        <v>17.842981760507534</v>
      </c>
      <c r="U8" s="46">
        <v>200</v>
      </c>
      <c r="V8" s="46">
        <v>4237</v>
      </c>
      <c r="W8" s="46">
        <v>3097</v>
      </c>
      <c r="X8" s="46">
        <f t="shared" si="1"/>
        <v>7534</v>
      </c>
      <c r="Y8" s="46">
        <v>8979</v>
      </c>
      <c r="Z8" s="46">
        <v>58416</v>
      </c>
      <c r="AA8" s="49">
        <v>2446</v>
      </c>
      <c r="AB8" s="49">
        <v>63797</v>
      </c>
      <c r="AC8" s="50">
        <v>17952</v>
      </c>
      <c r="AD8" s="49">
        <v>87091</v>
      </c>
      <c r="AE8" s="52">
        <v>11236</v>
      </c>
      <c r="AF8" s="52">
        <v>1636</v>
      </c>
      <c r="AG8" s="53">
        <v>192</v>
      </c>
      <c r="AH8" s="53">
        <v>110</v>
      </c>
      <c r="AI8" s="52">
        <v>13174</v>
      </c>
      <c r="AJ8" s="52">
        <v>13158</v>
      </c>
      <c r="AK8" s="52">
        <v>10598</v>
      </c>
      <c r="AL8" s="53">
        <v>2</v>
      </c>
      <c r="AM8" s="53">
        <v>52</v>
      </c>
      <c r="AN8" s="54">
        <v>1067</v>
      </c>
      <c r="AO8" s="55">
        <f>AN8/E8</f>
        <v>0.42307692307692307</v>
      </c>
      <c r="AP8" s="54">
        <v>2602</v>
      </c>
      <c r="AQ8" s="55">
        <f t="shared" ref="AQ8:AQ50" si="2">AP8/E8</f>
        <v>1.0317208564631246</v>
      </c>
      <c r="AR8" s="54">
        <v>99</v>
      </c>
      <c r="AS8" s="54">
        <v>921</v>
      </c>
      <c r="AT8" s="54">
        <v>1222</v>
      </c>
      <c r="AU8" s="54">
        <v>3353</v>
      </c>
      <c r="AV8" s="57">
        <v>161</v>
      </c>
      <c r="AW8" s="54">
        <v>4274</v>
      </c>
      <c r="AX8" s="55">
        <f t="shared" ref="AX8:AX39" si="3">AW8/E8</f>
        <v>1.6946867565424266</v>
      </c>
      <c r="AY8" s="55">
        <f t="shared" ref="AY8:AY50" si="4">AW8/AP8</f>
        <v>1.6425826287471177</v>
      </c>
      <c r="AZ8" s="54">
        <v>326</v>
      </c>
      <c r="BA8" s="54">
        <v>435</v>
      </c>
      <c r="BB8" s="54">
        <v>1715</v>
      </c>
      <c r="BC8" s="58">
        <v>21</v>
      </c>
      <c r="BD8" s="59">
        <v>339</v>
      </c>
      <c r="BE8" s="60">
        <f>BD8/E8</f>
        <v>0.13441712926249008</v>
      </c>
    </row>
    <row r="9" spans="1:57" s="38" customFormat="1" ht="12.75" x14ac:dyDescent="0.2">
      <c r="A9" s="3" t="s">
        <v>18</v>
      </c>
      <c r="B9" s="38" t="s">
        <v>180</v>
      </c>
      <c r="C9" s="3" t="s">
        <v>181</v>
      </c>
      <c r="D9" s="3" t="s">
        <v>8</v>
      </c>
      <c r="E9" s="39">
        <v>2436</v>
      </c>
      <c r="F9" s="40">
        <v>52</v>
      </c>
      <c r="G9" s="39">
        <v>1090</v>
      </c>
      <c r="H9" s="42">
        <v>21.5</v>
      </c>
      <c r="I9" s="42">
        <v>8.5</v>
      </c>
      <c r="J9" s="42">
        <v>30</v>
      </c>
      <c r="K9" s="42">
        <v>0</v>
      </c>
      <c r="L9" s="42">
        <v>2</v>
      </c>
      <c r="M9" s="43">
        <v>1577</v>
      </c>
      <c r="N9" s="45" t="s">
        <v>6</v>
      </c>
      <c r="O9" s="45" t="s">
        <v>6</v>
      </c>
      <c r="P9" s="45" t="s">
        <v>6</v>
      </c>
      <c r="Q9" s="45" t="s">
        <v>9</v>
      </c>
      <c r="R9" s="45" t="s">
        <v>9</v>
      </c>
      <c r="S9" s="46">
        <v>28300</v>
      </c>
      <c r="T9" s="47">
        <f t="shared" si="0"/>
        <v>11.617405582922824</v>
      </c>
      <c r="U9" s="46">
        <v>0</v>
      </c>
      <c r="V9" s="46">
        <v>0</v>
      </c>
      <c r="W9" s="46">
        <v>2475</v>
      </c>
      <c r="X9" s="46">
        <f t="shared" si="1"/>
        <v>2475</v>
      </c>
      <c r="Y9" s="46">
        <v>4894</v>
      </c>
      <c r="Z9" s="46">
        <v>33194</v>
      </c>
      <c r="AA9" s="49">
        <v>1304</v>
      </c>
      <c r="AB9" s="49">
        <v>22495</v>
      </c>
      <c r="AC9" s="50">
        <v>0</v>
      </c>
      <c r="AD9" s="49">
        <v>23999</v>
      </c>
      <c r="AE9" s="52">
        <v>12466</v>
      </c>
      <c r="AF9" s="53">
        <v>715</v>
      </c>
      <c r="AG9" s="53">
        <v>280</v>
      </c>
      <c r="AH9" s="53">
        <v>0</v>
      </c>
      <c r="AI9" s="52">
        <v>13461</v>
      </c>
      <c r="AJ9" s="52">
        <v>0</v>
      </c>
      <c r="AK9" s="52">
        <v>0</v>
      </c>
      <c r="AL9" s="53">
        <v>0</v>
      </c>
      <c r="AM9" s="53">
        <v>52</v>
      </c>
      <c r="AN9" s="57">
        <v>520</v>
      </c>
      <c r="AO9" s="55">
        <f>AN9/E9</f>
        <v>0.2134646962233169</v>
      </c>
      <c r="AP9" s="54">
        <v>1954</v>
      </c>
      <c r="AQ9" s="55">
        <f t="shared" si="2"/>
        <v>0.80213464696223313</v>
      </c>
      <c r="AR9" s="54">
        <v>250</v>
      </c>
      <c r="AS9" s="54" t="s">
        <v>6</v>
      </c>
      <c r="AT9" s="54">
        <v>375</v>
      </c>
      <c r="AU9" s="54">
        <v>2578</v>
      </c>
      <c r="AV9" s="57">
        <v>358</v>
      </c>
      <c r="AW9" s="54">
        <v>2578</v>
      </c>
      <c r="AX9" s="55">
        <f t="shared" si="3"/>
        <v>1.0582922824302134</v>
      </c>
      <c r="AY9" s="55">
        <f t="shared" si="4"/>
        <v>1.3193449334698055</v>
      </c>
      <c r="AZ9" s="54">
        <v>241</v>
      </c>
      <c r="BA9" s="54">
        <v>8</v>
      </c>
      <c r="BB9" s="54">
        <v>0</v>
      </c>
      <c r="BC9" s="61">
        <v>0</v>
      </c>
      <c r="BD9" s="59">
        <v>0</v>
      </c>
      <c r="BE9" s="60">
        <f>BD9/E9</f>
        <v>0</v>
      </c>
    </row>
    <row r="10" spans="1:57" s="38" customFormat="1" ht="12.75" x14ac:dyDescent="0.2">
      <c r="A10" s="3" t="s">
        <v>19</v>
      </c>
      <c r="B10" s="38" t="s">
        <v>182</v>
      </c>
      <c r="C10" s="3" t="s">
        <v>169</v>
      </c>
      <c r="D10" s="3" t="s">
        <v>8</v>
      </c>
      <c r="E10" s="39">
        <v>1253</v>
      </c>
      <c r="F10" s="40">
        <v>52</v>
      </c>
      <c r="G10" s="39">
        <v>1040</v>
      </c>
      <c r="H10" s="42">
        <v>26</v>
      </c>
      <c r="I10" s="42">
        <v>0</v>
      </c>
      <c r="J10" s="42">
        <v>26</v>
      </c>
      <c r="K10" s="42">
        <v>8</v>
      </c>
      <c r="L10" s="42">
        <v>1</v>
      </c>
      <c r="M10" s="43">
        <v>1716</v>
      </c>
      <c r="N10" s="45" t="s">
        <v>6</v>
      </c>
      <c r="O10" s="44">
        <v>2000</v>
      </c>
      <c r="P10" s="44">
        <v>2020</v>
      </c>
      <c r="Q10" s="45" t="s">
        <v>9</v>
      </c>
      <c r="R10" s="45" t="s">
        <v>9</v>
      </c>
      <c r="S10" s="46">
        <v>26500</v>
      </c>
      <c r="T10" s="47">
        <f t="shared" si="0"/>
        <v>21.149241819632881</v>
      </c>
      <c r="U10" s="46">
        <v>200</v>
      </c>
      <c r="V10" s="46">
        <v>3628</v>
      </c>
      <c r="W10" s="46">
        <v>0</v>
      </c>
      <c r="X10" s="46">
        <f t="shared" si="1"/>
        <v>3828</v>
      </c>
      <c r="Y10" s="46">
        <v>9489</v>
      </c>
      <c r="Z10" s="46">
        <v>39817</v>
      </c>
      <c r="AA10" s="49">
        <v>5309</v>
      </c>
      <c r="AB10" s="49">
        <v>24015</v>
      </c>
      <c r="AC10" s="50">
        <v>17079</v>
      </c>
      <c r="AD10" s="49">
        <v>46726</v>
      </c>
      <c r="AE10" s="52">
        <v>14048</v>
      </c>
      <c r="AF10" s="52">
        <v>1230</v>
      </c>
      <c r="AG10" s="53">
        <v>273</v>
      </c>
      <c r="AH10" s="53">
        <v>106</v>
      </c>
      <c r="AI10" s="52">
        <v>15657</v>
      </c>
      <c r="AJ10" s="52">
        <v>13158</v>
      </c>
      <c r="AK10" s="52">
        <v>10598</v>
      </c>
      <c r="AL10" s="53">
        <v>17</v>
      </c>
      <c r="AM10" s="53">
        <v>52</v>
      </c>
      <c r="AN10" s="57" t="s">
        <v>6</v>
      </c>
      <c r="AO10" s="55"/>
      <c r="AP10" s="54">
        <v>2893</v>
      </c>
      <c r="AQ10" s="55">
        <f t="shared" si="2"/>
        <v>2.3088587390263369</v>
      </c>
      <c r="AR10" s="54">
        <v>267</v>
      </c>
      <c r="AS10" s="54">
        <v>69</v>
      </c>
      <c r="AT10" s="54">
        <v>215</v>
      </c>
      <c r="AU10" s="54">
        <v>5051</v>
      </c>
      <c r="AV10" s="57" t="s">
        <v>6</v>
      </c>
      <c r="AW10" s="54">
        <v>5120</v>
      </c>
      <c r="AX10" s="55">
        <f t="shared" si="3"/>
        <v>4.086193136472466</v>
      </c>
      <c r="AY10" s="55">
        <f t="shared" si="4"/>
        <v>1.7697891462150017</v>
      </c>
      <c r="AZ10" s="54">
        <v>336</v>
      </c>
      <c r="BA10" s="54"/>
      <c r="BB10" s="54"/>
      <c r="BC10" s="58">
        <v>16</v>
      </c>
      <c r="BD10" s="59"/>
      <c r="BE10" s="60"/>
    </row>
    <row r="11" spans="1:57" s="38" customFormat="1" ht="12.75" x14ac:dyDescent="0.2">
      <c r="A11" s="3" t="s">
        <v>21</v>
      </c>
      <c r="B11" s="38" t="s">
        <v>185</v>
      </c>
      <c r="C11" s="3" t="s">
        <v>171</v>
      </c>
      <c r="D11" s="3" t="s">
        <v>8</v>
      </c>
      <c r="E11" s="39">
        <v>1229</v>
      </c>
      <c r="F11" s="40">
        <v>52</v>
      </c>
      <c r="G11" s="39">
        <v>1300</v>
      </c>
      <c r="H11" s="42">
        <v>39</v>
      </c>
      <c r="I11" s="42">
        <v>5</v>
      </c>
      <c r="J11" s="42">
        <v>44</v>
      </c>
      <c r="K11" s="42">
        <v>0</v>
      </c>
      <c r="L11" s="42">
        <v>3</v>
      </c>
      <c r="M11" s="43">
        <v>2184</v>
      </c>
      <c r="N11" s="44">
        <v>1928</v>
      </c>
      <c r="O11" s="44">
        <v>1988</v>
      </c>
      <c r="P11" s="44">
        <v>2020</v>
      </c>
      <c r="Q11" s="45" t="s">
        <v>10</v>
      </c>
      <c r="R11" s="45" t="s">
        <v>9</v>
      </c>
      <c r="S11" s="46">
        <v>21500</v>
      </c>
      <c r="T11" s="47">
        <f t="shared" si="0"/>
        <v>17.493897477624085</v>
      </c>
      <c r="U11" s="46">
        <v>0</v>
      </c>
      <c r="V11" s="46">
        <v>0</v>
      </c>
      <c r="W11" s="46">
        <v>1000</v>
      </c>
      <c r="X11" s="46">
        <f t="shared" si="1"/>
        <v>1000</v>
      </c>
      <c r="Y11" s="46">
        <v>28056</v>
      </c>
      <c r="Z11" s="46">
        <v>49556</v>
      </c>
      <c r="AA11" s="49">
        <v>5679</v>
      </c>
      <c r="AB11" s="49">
        <v>29548</v>
      </c>
      <c r="AC11" s="50">
        <v>10062</v>
      </c>
      <c r="AD11" s="49">
        <v>46096</v>
      </c>
      <c r="AE11" s="52">
        <v>8017</v>
      </c>
      <c r="AF11" s="53">
        <v>492</v>
      </c>
      <c r="AG11" s="53">
        <v>275</v>
      </c>
      <c r="AH11" s="53">
        <v>1</v>
      </c>
      <c r="AI11" s="52">
        <v>8785</v>
      </c>
      <c r="AJ11" s="52">
        <v>13158</v>
      </c>
      <c r="AK11" s="52">
        <v>10598</v>
      </c>
      <c r="AL11" s="53">
        <v>14</v>
      </c>
      <c r="AM11" s="53">
        <v>52</v>
      </c>
      <c r="AN11" s="57">
        <v>543</v>
      </c>
      <c r="AO11" s="55">
        <f t="shared" ref="AO11:AO42" si="5">AN11/E11</f>
        <v>0.44182262001627337</v>
      </c>
      <c r="AP11" s="54">
        <v>4543</v>
      </c>
      <c r="AQ11" s="55">
        <f t="shared" si="2"/>
        <v>3.6965012205044752</v>
      </c>
      <c r="AR11" s="54">
        <v>425</v>
      </c>
      <c r="AS11" s="54">
        <v>1853</v>
      </c>
      <c r="AT11" s="54">
        <v>2073</v>
      </c>
      <c r="AU11" s="54">
        <v>6851</v>
      </c>
      <c r="AV11" s="57">
        <v>238</v>
      </c>
      <c r="AW11" s="54">
        <v>8704</v>
      </c>
      <c r="AX11" s="55">
        <f t="shared" si="3"/>
        <v>7.0821806346623273</v>
      </c>
      <c r="AY11" s="55">
        <f t="shared" si="4"/>
        <v>1.9159145938806956</v>
      </c>
      <c r="AZ11" s="54">
        <v>356</v>
      </c>
      <c r="BA11" s="54">
        <v>2350</v>
      </c>
      <c r="BB11" s="54">
        <v>736</v>
      </c>
      <c r="BC11" s="58">
        <v>111</v>
      </c>
      <c r="BD11" s="59">
        <v>1453</v>
      </c>
      <c r="BE11" s="60">
        <f t="shared" ref="BE11:BE55" si="6">BD11/E11</f>
        <v>1.1822620016273393</v>
      </c>
    </row>
    <row r="12" spans="1:57" s="38" customFormat="1" ht="12.75" x14ac:dyDescent="0.2">
      <c r="A12" s="3" t="s">
        <v>23</v>
      </c>
      <c r="B12" s="38" t="s">
        <v>187</v>
      </c>
      <c r="C12" s="3" t="s">
        <v>187</v>
      </c>
      <c r="D12" s="3" t="s">
        <v>8</v>
      </c>
      <c r="E12" s="39">
        <v>16230</v>
      </c>
      <c r="F12" s="40">
        <v>50</v>
      </c>
      <c r="G12" s="39">
        <v>2080</v>
      </c>
      <c r="H12" s="42">
        <v>160</v>
      </c>
      <c r="I12" s="42">
        <v>230</v>
      </c>
      <c r="J12" s="42">
        <v>390</v>
      </c>
      <c r="K12" s="42">
        <v>13</v>
      </c>
      <c r="L12" s="42">
        <v>18</v>
      </c>
      <c r="M12" s="43">
        <v>11511</v>
      </c>
      <c r="N12" s="44">
        <v>1865</v>
      </c>
      <c r="O12" s="44">
        <v>2020</v>
      </c>
      <c r="P12" s="44">
        <v>2020</v>
      </c>
      <c r="Q12" s="45" t="s">
        <v>9</v>
      </c>
      <c r="R12" s="45" t="s">
        <v>9</v>
      </c>
      <c r="S12" s="46">
        <v>518500</v>
      </c>
      <c r="T12" s="47">
        <f t="shared" si="0"/>
        <v>31.947011706715958</v>
      </c>
      <c r="U12" s="46">
        <v>300</v>
      </c>
      <c r="V12" s="46">
        <v>25618</v>
      </c>
      <c r="W12" s="46">
        <v>3995</v>
      </c>
      <c r="X12" s="46">
        <f t="shared" si="1"/>
        <v>29913</v>
      </c>
      <c r="Y12" s="46">
        <v>111170</v>
      </c>
      <c r="Z12" s="46">
        <v>655588</v>
      </c>
      <c r="AA12" s="49">
        <v>49956</v>
      </c>
      <c r="AB12" s="49">
        <v>414982</v>
      </c>
      <c r="AC12" s="50">
        <v>155208</v>
      </c>
      <c r="AD12" s="49">
        <v>624462</v>
      </c>
      <c r="AE12" s="52">
        <v>52033</v>
      </c>
      <c r="AF12" s="52">
        <v>3461</v>
      </c>
      <c r="AG12" s="52">
        <v>1596</v>
      </c>
      <c r="AH12" s="53">
        <v>106</v>
      </c>
      <c r="AI12" s="52">
        <v>57196</v>
      </c>
      <c r="AJ12" s="52">
        <v>17867</v>
      </c>
      <c r="AK12" s="52">
        <v>15352</v>
      </c>
      <c r="AL12" s="53">
        <v>96</v>
      </c>
      <c r="AM12" s="53">
        <v>57</v>
      </c>
      <c r="AN12" s="54">
        <v>8177</v>
      </c>
      <c r="AO12" s="55">
        <f t="shared" si="5"/>
        <v>0.50382008626001229</v>
      </c>
      <c r="AP12" s="54">
        <v>76215</v>
      </c>
      <c r="AQ12" s="55">
        <f t="shared" si="2"/>
        <v>4.6959334565619226</v>
      </c>
      <c r="AR12" s="54">
        <v>2214</v>
      </c>
      <c r="AS12" s="54">
        <v>7480</v>
      </c>
      <c r="AT12" s="54">
        <v>11958</v>
      </c>
      <c r="AU12" s="54">
        <v>40567</v>
      </c>
      <c r="AV12" s="57">
        <v>251</v>
      </c>
      <c r="AW12" s="54">
        <v>48047</v>
      </c>
      <c r="AX12" s="55">
        <f t="shared" si="3"/>
        <v>2.9603820086260013</v>
      </c>
      <c r="AY12" s="55">
        <f t="shared" si="4"/>
        <v>0.63041396050646203</v>
      </c>
      <c r="AZ12" s="54">
        <v>6448</v>
      </c>
      <c r="BA12" s="54">
        <v>49383</v>
      </c>
      <c r="BB12" s="54">
        <v>30101</v>
      </c>
      <c r="BC12" s="58">
        <v>103</v>
      </c>
      <c r="BD12" s="59">
        <v>4457</v>
      </c>
      <c r="BE12" s="60">
        <f t="shared" si="6"/>
        <v>0.27461491065927296</v>
      </c>
    </row>
    <row r="13" spans="1:57" s="38" customFormat="1" ht="12.75" x14ac:dyDescent="0.2">
      <c r="A13" s="3" t="s">
        <v>26</v>
      </c>
      <c r="B13" s="38" t="s">
        <v>190</v>
      </c>
      <c r="C13" s="3" t="s">
        <v>191</v>
      </c>
      <c r="D13" s="3" t="s">
        <v>8</v>
      </c>
      <c r="E13" s="39">
        <v>7788</v>
      </c>
      <c r="F13" s="40">
        <v>52</v>
      </c>
      <c r="G13" s="39">
        <v>1924</v>
      </c>
      <c r="H13" s="42">
        <v>125</v>
      </c>
      <c r="I13" s="42">
        <v>30</v>
      </c>
      <c r="J13" s="42">
        <v>155</v>
      </c>
      <c r="K13" s="42">
        <v>30</v>
      </c>
      <c r="L13" s="42">
        <v>6</v>
      </c>
      <c r="M13" s="43">
        <v>7781</v>
      </c>
      <c r="N13" s="44">
        <v>1912</v>
      </c>
      <c r="O13" s="44">
        <v>2018</v>
      </c>
      <c r="P13" s="44">
        <v>2018</v>
      </c>
      <c r="Q13" s="45" t="s">
        <v>5</v>
      </c>
      <c r="R13" s="45" t="s">
        <v>5</v>
      </c>
      <c r="S13" s="46">
        <v>171245</v>
      </c>
      <c r="T13" s="47">
        <f t="shared" si="0"/>
        <v>21.988315356959426</v>
      </c>
      <c r="U13" s="46">
        <v>0</v>
      </c>
      <c r="V13" s="46">
        <v>11567</v>
      </c>
      <c r="W13" s="46">
        <v>10777</v>
      </c>
      <c r="X13" s="46">
        <f t="shared" si="1"/>
        <v>22344</v>
      </c>
      <c r="Y13" s="46">
        <v>117992</v>
      </c>
      <c r="Z13" s="46">
        <v>300804</v>
      </c>
      <c r="AA13" s="49">
        <v>19436</v>
      </c>
      <c r="AB13" s="49">
        <v>187455</v>
      </c>
      <c r="AC13" s="50">
        <v>86606</v>
      </c>
      <c r="AD13" s="49">
        <v>298909</v>
      </c>
      <c r="AE13" s="52">
        <v>20484</v>
      </c>
      <c r="AF13" s="52">
        <v>1107</v>
      </c>
      <c r="AG13" s="53">
        <v>438</v>
      </c>
      <c r="AH13" s="53">
        <v>43</v>
      </c>
      <c r="AI13" s="52">
        <v>22072</v>
      </c>
      <c r="AJ13" s="52">
        <v>14314</v>
      </c>
      <c r="AK13" s="52">
        <v>12815</v>
      </c>
      <c r="AL13" s="53">
        <v>10</v>
      </c>
      <c r="AM13" s="53">
        <v>54</v>
      </c>
      <c r="AN13" s="54">
        <v>6088</v>
      </c>
      <c r="AO13" s="55">
        <f t="shared" si="5"/>
        <v>0.78171545968156142</v>
      </c>
      <c r="AP13" s="54">
        <v>16476</v>
      </c>
      <c r="AQ13" s="55">
        <f t="shared" si="2"/>
        <v>2.115562403697997</v>
      </c>
      <c r="AR13" s="54">
        <v>150</v>
      </c>
      <c r="AS13" s="54">
        <v>11169</v>
      </c>
      <c r="AT13" s="54">
        <v>12457</v>
      </c>
      <c r="AU13" s="54">
        <v>16905</v>
      </c>
      <c r="AV13" s="57">
        <v>13</v>
      </c>
      <c r="AW13" s="54">
        <v>28074</v>
      </c>
      <c r="AX13" s="55">
        <f t="shared" si="3"/>
        <v>3.6047765793528503</v>
      </c>
      <c r="AY13" s="55">
        <f t="shared" si="4"/>
        <v>1.7039329934450109</v>
      </c>
      <c r="AZ13" s="54">
        <v>472</v>
      </c>
      <c r="BA13" s="54">
        <v>2548</v>
      </c>
      <c r="BB13" s="54">
        <v>13984</v>
      </c>
      <c r="BC13" s="58">
        <v>98</v>
      </c>
      <c r="BD13" s="59">
        <v>1315</v>
      </c>
      <c r="BE13" s="60">
        <f t="shared" si="6"/>
        <v>0.16884951206985105</v>
      </c>
    </row>
    <row r="14" spans="1:57" s="38" customFormat="1" ht="12.75" x14ac:dyDescent="0.2">
      <c r="A14" s="3" t="s">
        <v>27</v>
      </c>
      <c r="B14" s="38" t="s">
        <v>192</v>
      </c>
      <c r="C14" s="3" t="s">
        <v>169</v>
      </c>
      <c r="D14" s="3" t="s">
        <v>8</v>
      </c>
      <c r="E14" s="39">
        <v>2428</v>
      </c>
      <c r="F14" s="40">
        <v>52</v>
      </c>
      <c r="G14" s="40">
        <v>619</v>
      </c>
      <c r="H14" s="42">
        <v>35</v>
      </c>
      <c r="I14" s="42">
        <v>0</v>
      </c>
      <c r="J14" s="42">
        <v>35</v>
      </c>
      <c r="K14" s="42">
        <v>30</v>
      </c>
      <c r="L14" s="42">
        <v>2</v>
      </c>
      <c r="M14" s="43">
        <v>2890</v>
      </c>
      <c r="N14" s="44">
        <v>1949</v>
      </c>
      <c r="O14" s="44">
        <v>2020</v>
      </c>
      <c r="P14" s="44">
        <v>2020</v>
      </c>
      <c r="Q14" s="45" t="s">
        <v>5</v>
      </c>
      <c r="R14" s="45" t="s">
        <v>13</v>
      </c>
      <c r="S14" s="46">
        <v>5086</v>
      </c>
      <c r="T14" s="47">
        <f t="shared" si="0"/>
        <v>2.0947281713344315</v>
      </c>
      <c r="U14" s="46">
        <v>200</v>
      </c>
      <c r="V14" s="46">
        <v>4646</v>
      </c>
      <c r="W14" s="46">
        <v>44175</v>
      </c>
      <c r="X14" s="46">
        <f t="shared" si="1"/>
        <v>49021</v>
      </c>
      <c r="Y14" s="46">
        <v>102640</v>
      </c>
      <c r="Z14" s="46">
        <v>112572</v>
      </c>
      <c r="AA14" s="49">
        <v>8528</v>
      </c>
      <c r="AB14" s="49">
        <v>73174</v>
      </c>
      <c r="AC14" s="50">
        <v>29973</v>
      </c>
      <c r="AD14" s="49">
        <v>114851</v>
      </c>
      <c r="AE14" s="52">
        <v>16508</v>
      </c>
      <c r="AF14" s="52">
        <v>1509</v>
      </c>
      <c r="AG14" s="53">
        <v>388</v>
      </c>
      <c r="AH14" s="53">
        <v>77</v>
      </c>
      <c r="AI14" s="52">
        <v>18482</v>
      </c>
      <c r="AJ14" s="52">
        <v>13158</v>
      </c>
      <c r="AK14" s="52">
        <v>10598</v>
      </c>
      <c r="AL14" s="53">
        <v>18</v>
      </c>
      <c r="AM14" s="53">
        <v>52</v>
      </c>
      <c r="AN14" s="54">
        <v>1025</v>
      </c>
      <c r="AO14" s="55">
        <f t="shared" si="5"/>
        <v>0.42215815485996705</v>
      </c>
      <c r="AP14" s="54">
        <v>2767</v>
      </c>
      <c r="AQ14" s="55">
        <f t="shared" si="2"/>
        <v>1.1396210873146624</v>
      </c>
      <c r="AR14" s="54"/>
      <c r="AS14" s="54">
        <v>1652</v>
      </c>
      <c r="AT14" s="54">
        <v>1943</v>
      </c>
      <c r="AU14" s="54">
        <v>8109</v>
      </c>
      <c r="AV14" s="57">
        <v>0</v>
      </c>
      <c r="AW14" s="54">
        <v>9761</v>
      </c>
      <c r="AX14" s="55">
        <f t="shared" si="3"/>
        <v>4.0201812191103787</v>
      </c>
      <c r="AY14" s="55">
        <f t="shared" si="4"/>
        <v>3.5276472714130827</v>
      </c>
      <c r="AZ14" s="54">
        <v>340</v>
      </c>
      <c r="BA14" s="54"/>
      <c r="BB14" s="54">
        <v>9006</v>
      </c>
      <c r="BC14" s="58">
        <v>112</v>
      </c>
      <c r="BD14" s="59">
        <v>1009</v>
      </c>
      <c r="BE14" s="60">
        <f t="shared" si="6"/>
        <v>0.41556836902800659</v>
      </c>
    </row>
    <row r="15" spans="1:57" s="38" customFormat="1" ht="12.75" x14ac:dyDescent="0.2">
      <c r="A15" s="3" t="s">
        <v>28</v>
      </c>
      <c r="B15" s="38" t="s">
        <v>193</v>
      </c>
      <c r="C15" s="3" t="s">
        <v>169</v>
      </c>
      <c r="D15" s="3" t="s">
        <v>8</v>
      </c>
      <c r="E15" s="39">
        <v>2789</v>
      </c>
      <c r="F15" s="40">
        <v>33</v>
      </c>
      <c r="G15" s="39">
        <v>1650</v>
      </c>
      <c r="H15" s="42">
        <v>48</v>
      </c>
      <c r="I15" s="42">
        <v>1.5</v>
      </c>
      <c r="J15" s="42">
        <v>49.5</v>
      </c>
      <c r="K15" s="42">
        <v>5</v>
      </c>
      <c r="L15" s="42">
        <v>4</v>
      </c>
      <c r="M15" s="43">
        <v>3744</v>
      </c>
      <c r="N15" s="44">
        <v>1895</v>
      </c>
      <c r="O15" s="44">
        <v>2021</v>
      </c>
      <c r="P15" s="44">
        <v>2021</v>
      </c>
      <c r="Q15" s="45" t="s">
        <v>9</v>
      </c>
      <c r="R15" s="45" t="s">
        <v>13</v>
      </c>
      <c r="S15" s="46">
        <v>59000</v>
      </c>
      <c r="T15" s="47">
        <f t="shared" si="0"/>
        <v>21.154535675869486</v>
      </c>
      <c r="U15" s="46">
        <v>1136</v>
      </c>
      <c r="V15" s="46">
        <v>4111</v>
      </c>
      <c r="W15" s="46">
        <v>11256</v>
      </c>
      <c r="X15" s="46">
        <f t="shared" si="1"/>
        <v>16503</v>
      </c>
      <c r="Y15" s="46">
        <v>32860</v>
      </c>
      <c r="Z15" s="46">
        <v>97107</v>
      </c>
      <c r="AA15" s="49">
        <v>12289</v>
      </c>
      <c r="AB15" s="49">
        <v>48282</v>
      </c>
      <c r="AC15" s="50">
        <v>20678</v>
      </c>
      <c r="AD15" s="49">
        <v>82164</v>
      </c>
      <c r="AE15" s="52">
        <v>11428</v>
      </c>
      <c r="AF15" s="52">
        <v>1010</v>
      </c>
      <c r="AG15" s="53">
        <v>317</v>
      </c>
      <c r="AH15" s="53">
        <v>6</v>
      </c>
      <c r="AI15" s="52">
        <v>12761</v>
      </c>
      <c r="AJ15" s="52">
        <v>13158</v>
      </c>
      <c r="AK15" s="52">
        <v>10598</v>
      </c>
      <c r="AL15" s="53">
        <v>22</v>
      </c>
      <c r="AM15" s="53">
        <v>52</v>
      </c>
      <c r="AN15" s="54">
        <v>1475</v>
      </c>
      <c r="AO15" s="55">
        <f t="shared" si="5"/>
        <v>0.52886339189673715</v>
      </c>
      <c r="AP15" s="54">
        <v>3242</v>
      </c>
      <c r="AQ15" s="55">
        <f t="shared" si="2"/>
        <v>1.1624238078164217</v>
      </c>
      <c r="AR15" s="54">
        <v>350</v>
      </c>
      <c r="AS15" s="54">
        <v>3376</v>
      </c>
      <c r="AT15" s="54">
        <v>3724</v>
      </c>
      <c r="AU15" s="54">
        <v>7181</v>
      </c>
      <c r="AV15" s="57">
        <v>0</v>
      </c>
      <c r="AW15" s="54">
        <v>10557</v>
      </c>
      <c r="AX15" s="55">
        <f t="shared" si="3"/>
        <v>3.7852276801721048</v>
      </c>
      <c r="AY15" s="55">
        <f t="shared" si="4"/>
        <v>3.2563232572486118</v>
      </c>
      <c r="AZ15" s="54">
        <v>254</v>
      </c>
      <c r="BA15" s="54">
        <v>154</v>
      </c>
      <c r="BB15" s="54"/>
      <c r="BC15" s="58">
        <v>58</v>
      </c>
      <c r="BD15" s="59">
        <v>666</v>
      </c>
      <c r="BE15" s="60">
        <f t="shared" si="6"/>
        <v>0.23879526712083185</v>
      </c>
    </row>
    <row r="16" spans="1:57" s="38" customFormat="1" ht="12.75" x14ac:dyDescent="0.2">
      <c r="A16" s="3" t="s">
        <v>29</v>
      </c>
      <c r="B16" s="38" t="s">
        <v>194</v>
      </c>
      <c r="C16" s="3" t="s">
        <v>184</v>
      </c>
      <c r="D16" s="3" t="s">
        <v>8</v>
      </c>
      <c r="E16" s="39">
        <v>2172</v>
      </c>
      <c r="F16" s="40">
        <v>34</v>
      </c>
      <c r="G16" s="40">
        <v>340</v>
      </c>
      <c r="H16" s="42">
        <v>0</v>
      </c>
      <c r="I16" s="42">
        <v>0</v>
      </c>
      <c r="J16" s="42">
        <v>0</v>
      </c>
      <c r="K16" s="42">
        <v>20</v>
      </c>
      <c r="L16" s="42">
        <v>0</v>
      </c>
      <c r="M16" s="43">
        <v>2400</v>
      </c>
      <c r="N16" s="44">
        <v>1930</v>
      </c>
      <c r="O16" s="45" t="s">
        <v>6</v>
      </c>
      <c r="P16" s="45" t="s">
        <v>6</v>
      </c>
      <c r="Q16" s="45" t="s">
        <v>9</v>
      </c>
      <c r="R16" s="45" t="s">
        <v>5</v>
      </c>
      <c r="S16" s="46">
        <v>0</v>
      </c>
      <c r="T16" s="47">
        <f t="shared" si="0"/>
        <v>0</v>
      </c>
      <c r="U16" s="46">
        <v>1500</v>
      </c>
      <c r="V16" s="46">
        <v>3587</v>
      </c>
      <c r="W16" s="46">
        <v>0</v>
      </c>
      <c r="X16" s="46">
        <f t="shared" si="1"/>
        <v>5087</v>
      </c>
      <c r="Y16" s="46">
        <v>1799</v>
      </c>
      <c r="Z16" s="46">
        <v>6886</v>
      </c>
      <c r="AA16" s="49">
        <v>416</v>
      </c>
      <c r="AB16" s="49">
        <v>0</v>
      </c>
      <c r="AC16" s="50">
        <v>1199</v>
      </c>
      <c r="AD16" s="49">
        <v>1615</v>
      </c>
      <c r="AE16" s="52">
        <v>5961</v>
      </c>
      <c r="AF16" s="53">
        <v>253</v>
      </c>
      <c r="AG16" s="53">
        <v>47</v>
      </c>
      <c r="AH16" s="53">
        <v>0</v>
      </c>
      <c r="AI16" s="52">
        <v>6261</v>
      </c>
      <c r="AJ16" s="52">
        <v>0</v>
      </c>
      <c r="AK16" s="52">
        <v>0</v>
      </c>
      <c r="AL16" s="53">
        <v>2</v>
      </c>
      <c r="AM16" s="53">
        <v>52</v>
      </c>
      <c r="AN16" s="57">
        <v>130</v>
      </c>
      <c r="AO16" s="55">
        <f t="shared" si="5"/>
        <v>5.9852670349907919E-2</v>
      </c>
      <c r="AP16" s="57">
        <v>459</v>
      </c>
      <c r="AQ16" s="55">
        <f t="shared" si="2"/>
        <v>0.21132596685082872</v>
      </c>
      <c r="AR16" s="54"/>
      <c r="AS16" s="54">
        <v>0</v>
      </c>
      <c r="AT16" s="54">
        <v>254</v>
      </c>
      <c r="AU16" s="57">
        <v>192</v>
      </c>
      <c r="AV16" s="57">
        <v>33</v>
      </c>
      <c r="AW16" s="57">
        <v>192</v>
      </c>
      <c r="AX16" s="55">
        <f t="shared" si="3"/>
        <v>8.8397790055248615E-2</v>
      </c>
      <c r="AY16" s="55">
        <f t="shared" si="4"/>
        <v>0.41830065359477125</v>
      </c>
      <c r="AZ16" s="54">
        <v>8</v>
      </c>
      <c r="BA16" s="54"/>
      <c r="BB16" s="54"/>
      <c r="BC16" s="61">
        <v>0</v>
      </c>
      <c r="BD16" s="59">
        <v>182</v>
      </c>
      <c r="BE16" s="60">
        <f t="shared" si="6"/>
        <v>8.3793738489871081E-2</v>
      </c>
    </row>
    <row r="17" spans="1:57" s="38" customFormat="1" ht="12.75" x14ac:dyDescent="0.2">
      <c r="A17" s="3" t="s">
        <v>30</v>
      </c>
      <c r="B17" s="38" t="s">
        <v>195</v>
      </c>
      <c r="C17" s="3" t="s">
        <v>181</v>
      </c>
      <c r="D17" s="3" t="s">
        <v>8</v>
      </c>
      <c r="E17" s="39">
        <v>5766</v>
      </c>
      <c r="F17" s="40">
        <v>52</v>
      </c>
      <c r="G17" s="39">
        <v>1896</v>
      </c>
      <c r="H17" s="42">
        <v>109</v>
      </c>
      <c r="I17" s="42">
        <v>0</v>
      </c>
      <c r="J17" s="42">
        <v>109</v>
      </c>
      <c r="K17" s="42">
        <v>10</v>
      </c>
      <c r="L17" s="42">
        <v>4</v>
      </c>
      <c r="M17" s="43">
        <v>4426</v>
      </c>
      <c r="N17" s="44">
        <v>1830</v>
      </c>
      <c r="O17" s="44">
        <v>1960</v>
      </c>
      <c r="P17" s="44">
        <v>1990</v>
      </c>
      <c r="Q17" s="45" t="s">
        <v>10</v>
      </c>
      <c r="R17" s="45" t="s">
        <v>17</v>
      </c>
      <c r="S17" s="46">
        <v>98250</v>
      </c>
      <c r="T17" s="47">
        <f t="shared" si="0"/>
        <v>17.039542143600418</v>
      </c>
      <c r="U17" s="46">
        <v>737</v>
      </c>
      <c r="V17" s="46">
        <v>9576</v>
      </c>
      <c r="W17" s="46">
        <v>1500</v>
      </c>
      <c r="X17" s="46">
        <f t="shared" si="1"/>
        <v>11813</v>
      </c>
      <c r="Y17" s="46">
        <v>93537</v>
      </c>
      <c r="Z17" s="46">
        <v>202100</v>
      </c>
      <c r="AA17" s="49">
        <v>18000</v>
      </c>
      <c r="AB17" s="49">
        <v>106872</v>
      </c>
      <c r="AC17" s="50">
        <v>75000</v>
      </c>
      <c r="AD17" s="49">
        <v>201072</v>
      </c>
      <c r="AE17" s="52">
        <v>29296</v>
      </c>
      <c r="AF17" s="52">
        <v>2644</v>
      </c>
      <c r="AG17" s="52">
        <v>1470</v>
      </c>
      <c r="AH17" s="53">
        <v>54</v>
      </c>
      <c r="AI17" s="52">
        <v>33464</v>
      </c>
      <c r="AJ17" s="52">
        <v>13158</v>
      </c>
      <c r="AK17" s="52">
        <v>10598</v>
      </c>
      <c r="AL17" s="53">
        <v>79</v>
      </c>
      <c r="AM17" s="53">
        <v>53</v>
      </c>
      <c r="AN17" s="54">
        <v>1798</v>
      </c>
      <c r="AO17" s="55">
        <f t="shared" si="5"/>
        <v>0.31182795698924731</v>
      </c>
      <c r="AP17" s="54">
        <v>15350</v>
      </c>
      <c r="AQ17" s="55">
        <f t="shared" si="2"/>
        <v>2.662157474852584</v>
      </c>
      <c r="AR17" s="54">
        <v>1000</v>
      </c>
      <c r="AS17" s="54">
        <v>4722</v>
      </c>
      <c r="AT17" s="54">
        <v>5573</v>
      </c>
      <c r="AU17" s="54">
        <v>21743</v>
      </c>
      <c r="AV17" s="57">
        <v>544</v>
      </c>
      <c r="AW17" s="54">
        <v>26465</v>
      </c>
      <c r="AX17" s="55">
        <f t="shared" si="3"/>
        <v>4.5898369753728758</v>
      </c>
      <c r="AY17" s="55">
        <f t="shared" si="4"/>
        <v>1.7241042345276874</v>
      </c>
      <c r="AZ17" s="54">
        <v>460</v>
      </c>
      <c r="BA17" s="54">
        <v>3223</v>
      </c>
      <c r="BB17" s="54">
        <v>17221</v>
      </c>
      <c r="BC17" s="58">
        <v>118</v>
      </c>
      <c r="BD17" s="59">
        <v>814</v>
      </c>
      <c r="BE17" s="60">
        <f t="shared" si="6"/>
        <v>0.14117238987166147</v>
      </c>
    </row>
    <row r="18" spans="1:57" s="38" customFormat="1" ht="12.75" x14ac:dyDescent="0.2">
      <c r="A18" s="3" t="s">
        <v>36</v>
      </c>
      <c r="B18" s="38" t="s">
        <v>203</v>
      </c>
      <c r="C18" s="3" t="s">
        <v>198</v>
      </c>
      <c r="D18" s="3" t="s">
        <v>8</v>
      </c>
      <c r="E18" s="39">
        <v>1010</v>
      </c>
      <c r="F18" s="40">
        <v>52</v>
      </c>
      <c r="G18" s="39">
        <v>1274</v>
      </c>
      <c r="H18" s="42">
        <v>16</v>
      </c>
      <c r="I18" s="42">
        <v>8</v>
      </c>
      <c r="J18" s="42">
        <v>24</v>
      </c>
      <c r="K18" s="42">
        <v>0</v>
      </c>
      <c r="L18" s="42">
        <v>2</v>
      </c>
      <c r="M18" s="43">
        <v>1900</v>
      </c>
      <c r="N18" s="44">
        <v>1924</v>
      </c>
      <c r="O18" s="45" t="s">
        <v>6</v>
      </c>
      <c r="P18" s="45"/>
      <c r="Q18" s="45" t="s">
        <v>5</v>
      </c>
      <c r="R18" s="45" t="s">
        <v>5</v>
      </c>
      <c r="S18" s="46">
        <v>7500</v>
      </c>
      <c r="T18" s="47">
        <f t="shared" si="0"/>
        <v>7.4257425742574261</v>
      </c>
      <c r="U18" s="46">
        <v>0</v>
      </c>
      <c r="V18" s="46">
        <v>0</v>
      </c>
      <c r="W18" s="46">
        <v>2000</v>
      </c>
      <c r="X18" s="46">
        <f t="shared" si="1"/>
        <v>2000</v>
      </c>
      <c r="Y18" s="46">
        <v>18132</v>
      </c>
      <c r="Z18" s="46">
        <v>25632</v>
      </c>
      <c r="AA18" s="49">
        <v>6245</v>
      </c>
      <c r="AB18" s="49">
        <v>19080</v>
      </c>
      <c r="AC18" s="50">
        <v>1890</v>
      </c>
      <c r="AD18" s="49">
        <v>27215</v>
      </c>
      <c r="AE18" s="52">
        <v>9697</v>
      </c>
      <c r="AF18" s="53">
        <v>274</v>
      </c>
      <c r="AG18" s="53">
        <v>346</v>
      </c>
      <c r="AH18" s="53">
        <v>1</v>
      </c>
      <c r="AI18" s="52">
        <v>10318</v>
      </c>
      <c r="AJ18" s="52">
        <v>13757</v>
      </c>
      <c r="AK18" s="52">
        <v>12351</v>
      </c>
      <c r="AL18" s="53">
        <v>86</v>
      </c>
      <c r="AM18" s="53">
        <v>52</v>
      </c>
      <c r="AN18" s="57">
        <v>203</v>
      </c>
      <c r="AO18" s="55">
        <f t="shared" si="5"/>
        <v>0.200990099009901</v>
      </c>
      <c r="AP18" s="54">
        <v>1961</v>
      </c>
      <c r="AQ18" s="55">
        <f t="shared" si="2"/>
        <v>1.9415841584158415</v>
      </c>
      <c r="AR18" s="54">
        <v>364</v>
      </c>
      <c r="AS18" s="54" t="s">
        <v>6</v>
      </c>
      <c r="AT18" s="54" t="s">
        <v>6</v>
      </c>
      <c r="AU18" s="54">
        <v>2449</v>
      </c>
      <c r="AV18" s="57">
        <v>0</v>
      </c>
      <c r="AW18" s="54">
        <v>2449</v>
      </c>
      <c r="AX18" s="55">
        <f t="shared" si="3"/>
        <v>2.4247524752475247</v>
      </c>
      <c r="AY18" s="55">
        <f t="shared" si="4"/>
        <v>1.2488526262111168</v>
      </c>
      <c r="AZ18" s="54">
        <v>156</v>
      </c>
      <c r="BA18" s="54"/>
      <c r="BB18" s="54"/>
      <c r="BC18" s="61">
        <v>0</v>
      </c>
      <c r="BD18" s="59">
        <v>0</v>
      </c>
      <c r="BE18" s="60">
        <f t="shared" si="6"/>
        <v>0</v>
      </c>
    </row>
    <row r="19" spans="1:57" s="38" customFormat="1" ht="12.75" x14ac:dyDescent="0.2">
      <c r="A19" s="3" t="s">
        <v>39</v>
      </c>
      <c r="B19" s="38" t="s">
        <v>205</v>
      </c>
      <c r="C19" s="3" t="s">
        <v>201</v>
      </c>
      <c r="D19" s="3" t="s">
        <v>8</v>
      </c>
      <c r="E19" s="39">
        <v>5014</v>
      </c>
      <c r="F19" s="40">
        <v>52</v>
      </c>
      <c r="G19" s="39">
        <v>2184</v>
      </c>
      <c r="H19" s="42">
        <v>123.5</v>
      </c>
      <c r="I19" s="42">
        <v>44</v>
      </c>
      <c r="J19" s="42">
        <v>167.5</v>
      </c>
      <c r="K19" s="42">
        <v>8</v>
      </c>
      <c r="L19" s="42">
        <v>7</v>
      </c>
      <c r="M19" s="43">
        <v>6000</v>
      </c>
      <c r="N19" s="44">
        <v>1987</v>
      </c>
      <c r="O19" s="44">
        <v>1997</v>
      </c>
      <c r="P19" s="44">
        <v>2000</v>
      </c>
      <c r="Q19" s="45" t="s">
        <v>9</v>
      </c>
      <c r="R19" s="45" t="s">
        <v>9</v>
      </c>
      <c r="S19" s="46">
        <v>230996</v>
      </c>
      <c r="T19" s="47">
        <f t="shared" si="0"/>
        <v>46.070203430394898</v>
      </c>
      <c r="U19" s="46">
        <v>837</v>
      </c>
      <c r="V19" s="46">
        <v>7176</v>
      </c>
      <c r="W19" s="46">
        <v>1000</v>
      </c>
      <c r="X19" s="46">
        <f t="shared" si="1"/>
        <v>9013</v>
      </c>
      <c r="Y19" s="46">
        <v>93103</v>
      </c>
      <c r="Z19" s="46">
        <v>332112</v>
      </c>
      <c r="AA19" s="49">
        <v>24034</v>
      </c>
      <c r="AB19" s="49">
        <v>215124</v>
      </c>
      <c r="AC19" s="50">
        <v>68013</v>
      </c>
      <c r="AD19" s="49">
        <v>312006</v>
      </c>
      <c r="AE19" s="52">
        <v>23213</v>
      </c>
      <c r="AF19" s="52">
        <v>2292</v>
      </c>
      <c r="AG19" s="52">
        <v>1038</v>
      </c>
      <c r="AH19" s="53">
        <v>28</v>
      </c>
      <c r="AI19" s="52">
        <v>26571</v>
      </c>
      <c r="AJ19" s="52">
        <v>13757</v>
      </c>
      <c r="AK19" s="52">
        <v>12351</v>
      </c>
      <c r="AL19" s="53">
        <v>26</v>
      </c>
      <c r="AM19" s="53">
        <v>54</v>
      </c>
      <c r="AN19" s="54">
        <v>2651</v>
      </c>
      <c r="AO19" s="55">
        <f t="shared" si="5"/>
        <v>0.52871958516154771</v>
      </c>
      <c r="AP19" s="54">
        <v>14972</v>
      </c>
      <c r="AQ19" s="55">
        <f t="shared" si="2"/>
        <v>2.9860390905464698</v>
      </c>
      <c r="AR19" s="54">
        <v>2424</v>
      </c>
      <c r="AS19" s="54">
        <v>7767</v>
      </c>
      <c r="AT19" s="54">
        <v>8599</v>
      </c>
      <c r="AU19" s="54">
        <v>38389</v>
      </c>
      <c r="AV19" s="57">
        <v>141</v>
      </c>
      <c r="AW19" s="54">
        <v>46156</v>
      </c>
      <c r="AX19" s="55">
        <f t="shared" si="3"/>
        <v>9.2054248105305145</v>
      </c>
      <c r="AY19" s="55">
        <f t="shared" si="4"/>
        <v>3.0828212663638794</v>
      </c>
      <c r="AZ19" s="54">
        <v>1402</v>
      </c>
      <c r="BA19" s="54">
        <v>3016</v>
      </c>
      <c r="BB19" s="54">
        <v>16065</v>
      </c>
      <c r="BC19" s="58">
        <v>197</v>
      </c>
      <c r="BD19" s="59">
        <v>2304</v>
      </c>
      <c r="BE19" s="60">
        <f t="shared" si="6"/>
        <v>0.45951336258476266</v>
      </c>
    </row>
    <row r="20" spans="1:57" s="38" customFormat="1" ht="12.75" x14ac:dyDescent="0.2">
      <c r="A20" s="3" t="s">
        <v>40</v>
      </c>
      <c r="B20" s="38" t="s">
        <v>206</v>
      </c>
      <c r="C20" s="3" t="s">
        <v>181</v>
      </c>
      <c r="D20" s="3" t="s">
        <v>8</v>
      </c>
      <c r="E20" s="39">
        <v>5346</v>
      </c>
      <c r="F20" s="40">
        <v>52</v>
      </c>
      <c r="G20" s="39">
        <v>1456</v>
      </c>
      <c r="H20" s="42">
        <v>48</v>
      </c>
      <c r="I20" s="42">
        <v>14</v>
      </c>
      <c r="J20" s="42">
        <v>62</v>
      </c>
      <c r="K20" s="42">
        <v>24</v>
      </c>
      <c r="L20" s="42">
        <v>3</v>
      </c>
      <c r="M20" s="43">
        <v>4283</v>
      </c>
      <c r="N20" s="44">
        <v>1928</v>
      </c>
      <c r="O20" s="44">
        <v>1979</v>
      </c>
      <c r="P20" s="45" t="s">
        <v>6</v>
      </c>
      <c r="Q20" s="45" t="s">
        <v>10</v>
      </c>
      <c r="R20" s="45" t="s">
        <v>9</v>
      </c>
      <c r="S20" s="46">
        <v>121000</v>
      </c>
      <c r="T20" s="47">
        <f t="shared" si="0"/>
        <v>22.633744855967077</v>
      </c>
      <c r="U20" s="46">
        <v>300</v>
      </c>
      <c r="V20" s="46">
        <v>8284</v>
      </c>
      <c r="W20" s="46">
        <v>2725</v>
      </c>
      <c r="X20" s="46">
        <f t="shared" si="1"/>
        <v>11309</v>
      </c>
      <c r="Y20" s="46">
        <v>8505</v>
      </c>
      <c r="Z20" s="46">
        <v>138089</v>
      </c>
      <c r="AA20" s="49">
        <v>11401</v>
      </c>
      <c r="AB20" s="49">
        <v>79696</v>
      </c>
      <c r="AC20" s="50">
        <v>30363</v>
      </c>
      <c r="AD20" s="49">
        <v>122753</v>
      </c>
      <c r="AE20" s="52">
        <v>19774</v>
      </c>
      <c r="AF20" s="52">
        <v>2343</v>
      </c>
      <c r="AG20" s="53">
        <v>263</v>
      </c>
      <c r="AH20" s="53">
        <v>85</v>
      </c>
      <c r="AI20" s="52">
        <v>22465</v>
      </c>
      <c r="AJ20" s="52">
        <v>13757</v>
      </c>
      <c r="AK20" s="52">
        <v>12351</v>
      </c>
      <c r="AL20" s="53">
        <v>35</v>
      </c>
      <c r="AM20" s="53">
        <v>54</v>
      </c>
      <c r="AN20" s="54">
        <v>1417</v>
      </c>
      <c r="AO20" s="55">
        <f t="shared" si="5"/>
        <v>0.26505798728020952</v>
      </c>
      <c r="AP20" s="54">
        <v>5902</v>
      </c>
      <c r="AQ20" s="55">
        <f t="shared" si="2"/>
        <v>1.1040029928918818</v>
      </c>
      <c r="AR20" s="54">
        <v>340</v>
      </c>
      <c r="AS20" s="54">
        <v>2143</v>
      </c>
      <c r="AT20" s="54">
        <v>2967</v>
      </c>
      <c r="AU20" s="54">
        <v>10211</v>
      </c>
      <c r="AV20" s="57">
        <v>138</v>
      </c>
      <c r="AW20" s="54">
        <v>12354</v>
      </c>
      <c r="AX20" s="55">
        <f t="shared" si="3"/>
        <v>2.3108866442199774</v>
      </c>
      <c r="AY20" s="55">
        <f t="shared" si="4"/>
        <v>2.0931887495764148</v>
      </c>
      <c r="AZ20" s="54">
        <v>520</v>
      </c>
      <c r="BA20" s="54">
        <v>6644</v>
      </c>
      <c r="BB20" s="54">
        <v>3785</v>
      </c>
      <c r="BC20" s="58">
        <v>120</v>
      </c>
      <c r="BD20" s="59">
        <v>1915</v>
      </c>
      <c r="BE20" s="60">
        <f t="shared" si="6"/>
        <v>0.35821174710063597</v>
      </c>
    </row>
    <row r="21" spans="1:57" s="38" customFormat="1" ht="12.75" x14ac:dyDescent="0.2">
      <c r="A21" s="3" t="s">
        <v>48</v>
      </c>
      <c r="B21" s="38" t="s">
        <v>211</v>
      </c>
      <c r="C21" s="3" t="s">
        <v>171</v>
      </c>
      <c r="D21" s="3" t="s">
        <v>8</v>
      </c>
      <c r="E21" s="39">
        <v>1058</v>
      </c>
      <c r="F21" s="40">
        <v>52</v>
      </c>
      <c r="G21" s="39">
        <v>1404</v>
      </c>
      <c r="H21" s="42">
        <v>60</v>
      </c>
      <c r="I21" s="42">
        <v>1.5</v>
      </c>
      <c r="J21" s="42">
        <v>61.5</v>
      </c>
      <c r="K21" s="42">
        <v>7</v>
      </c>
      <c r="L21" s="42">
        <v>3</v>
      </c>
      <c r="M21" s="43">
        <v>3450</v>
      </c>
      <c r="N21" s="44">
        <v>2002</v>
      </c>
      <c r="O21" s="44">
        <v>2021</v>
      </c>
      <c r="P21" s="44">
        <v>2021</v>
      </c>
      <c r="Q21" s="45" t="s">
        <v>13</v>
      </c>
      <c r="R21" s="45" t="s">
        <v>5</v>
      </c>
      <c r="S21" s="46">
        <v>39200</v>
      </c>
      <c r="T21" s="47">
        <f t="shared" si="0"/>
        <v>37.051039697542535</v>
      </c>
      <c r="U21" s="46">
        <v>0</v>
      </c>
      <c r="V21" s="46">
        <v>16036</v>
      </c>
      <c r="W21" s="46">
        <v>24085</v>
      </c>
      <c r="X21" s="46">
        <f t="shared" si="1"/>
        <v>40121</v>
      </c>
      <c r="Y21" s="46">
        <v>46074</v>
      </c>
      <c r="Z21" s="46">
        <v>101310</v>
      </c>
      <c r="AA21" s="49">
        <v>7577</v>
      </c>
      <c r="AB21" s="49">
        <v>74681</v>
      </c>
      <c r="AC21" s="50">
        <v>21258</v>
      </c>
      <c r="AD21" s="49">
        <v>104666</v>
      </c>
      <c r="AE21" s="52">
        <v>14958</v>
      </c>
      <c r="AF21" s="52">
        <v>1864</v>
      </c>
      <c r="AG21" s="53">
        <v>437</v>
      </c>
      <c r="AH21" s="53">
        <v>108</v>
      </c>
      <c r="AI21" s="52">
        <v>17367</v>
      </c>
      <c r="AJ21" s="52">
        <v>13158</v>
      </c>
      <c r="AK21" s="52">
        <v>10598</v>
      </c>
      <c r="AL21" s="53">
        <v>16</v>
      </c>
      <c r="AM21" s="53">
        <v>52</v>
      </c>
      <c r="AN21" s="54">
        <v>2060</v>
      </c>
      <c r="AO21" s="55">
        <f t="shared" si="5"/>
        <v>1.9470699432892249</v>
      </c>
      <c r="AP21" s="54">
        <v>9837</v>
      </c>
      <c r="AQ21" s="55">
        <f t="shared" si="2"/>
        <v>9.2977315689981097</v>
      </c>
      <c r="AR21" s="54">
        <v>948</v>
      </c>
      <c r="AS21" s="54">
        <v>0</v>
      </c>
      <c r="AT21" s="54">
        <v>207</v>
      </c>
      <c r="AU21" s="54">
        <v>14499</v>
      </c>
      <c r="AV21" s="57">
        <v>131</v>
      </c>
      <c r="AW21" s="54">
        <v>14499</v>
      </c>
      <c r="AX21" s="55">
        <f t="shared" si="3"/>
        <v>13.704158790170132</v>
      </c>
      <c r="AY21" s="55">
        <f t="shared" si="4"/>
        <v>1.473924977127173</v>
      </c>
      <c r="AZ21" s="54">
        <v>380</v>
      </c>
      <c r="BA21" s="54">
        <v>11080</v>
      </c>
      <c r="BB21" s="54">
        <v>7164</v>
      </c>
      <c r="BC21" s="58">
        <v>119</v>
      </c>
      <c r="BD21" s="59">
        <v>1404</v>
      </c>
      <c r="BE21" s="60">
        <f t="shared" si="6"/>
        <v>1.3270321361058601</v>
      </c>
    </row>
    <row r="22" spans="1:57" s="38" customFormat="1" ht="12.75" x14ac:dyDescent="0.2">
      <c r="A22" s="3" t="s">
        <v>49</v>
      </c>
      <c r="B22" s="38" t="s">
        <v>212</v>
      </c>
      <c r="C22" s="3" t="s">
        <v>176</v>
      </c>
      <c r="D22" s="3" t="s">
        <v>8</v>
      </c>
      <c r="E22" s="39">
        <v>1138</v>
      </c>
      <c r="F22" s="40">
        <v>52</v>
      </c>
      <c r="G22" s="39">
        <v>1138</v>
      </c>
      <c r="H22" s="42">
        <v>25</v>
      </c>
      <c r="I22" s="42">
        <v>9</v>
      </c>
      <c r="J22" s="42">
        <v>34</v>
      </c>
      <c r="K22" s="42">
        <v>8</v>
      </c>
      <c r="L22" s="42">
        <v>2</v>
      </c>
      <c r="M22" s="43">
        <v>1125</v>
      </c>
      <c r="N22" s="44">
        <v>1937</v>
      </c>
      <c r="O22" s="44">
        <v>1937</v>
      </c>
      <c r="P22" s="45" t="s">
        <v>6</v>
      </c>
      <c r="Q22" s="45" t="s">
        <v>17</v>
      </c>
      <c r="R22" s="45" t="s">
        <v>17</v>
      </c>
      <c r="S22" s="46">
        <v>40000</v>
      </c>
      <c r="T22" s="47">
        <f t="shared" si="0"/>
        <v>35.149384885764498</v>
      </c>
      <c r="U22" s="46">
        <v>3054</v>
      </c>
      <c r="V22" s="46">
        <v>54579</v>
      </c>
      <c r="W22" s="46">
        <v>9600</v>
      </c>
      <c r="X22" s="46">
        <f t="shared" si="1"/>
        <v>67233</v>
      </c>
      <c r="Y22" s="46">
        <v>26939</v>
      </c>
      <c r="Z22" s="46">
        <v>124572</v>
      </c>
      <c r="AA22" s="49">
        <v>9723</v>
      </c>
      <c r="AB22" s="49">
        <v>61927</v>
      </c>
      <c r="AC22" s="50">
        <v>17456</v>
      </c>
      <c r="AD22" s="49">
        <v>148185</v>
      </c>
      <c r="AE22" s="52">
        <v>9192</v>
      </c>
      <c r="AF22" s="53">
        <v>943</v>
      </c>
      <c r="AG22" s="53">
        <v>231</v>
      </c>
      <c r="AH22" s="53">
        <v>60</v>
      </c>
      <c r="AI22" s="52">
        <v>10426</v>
      </c>
      <c r="AJ22" s="52">
        <v>14577</v>
      </c>
      <c r="AK22" s="52">
        <v>23021</v>
      </c>
      <c r="AL22" s="53">
        <v>5</v>
      </c>
      <c r="AM22" s="53">
        <v>52</v>
      </c>
      <c r="AN22" s="57">
        <v>892</v>
      </c>
      <c r="AO22" s="55">
        <f t="shared" si="5"/>
        <v>0.78383128295254834</v>
      </c>
      <c r="AP22" s="54">
        <v>3278</v>
      </c>
      <c r="AQ22" s="55">
        <f t="shared" si="2"/>
        <v>2.8804920913884007</v>
      </c>
      <c r="AR22" s="54">
        <v>120</v>
      </c>
      <c r="AS22" s="54">
        <v>2439</v>
      </c>
      <c r="AT22" s="54">
        <v>3031</v>
      </c>
      <c r="AU22" s="54">
        <v>4537</v>
      </c>
      <c r="AV22" s="57">
        <v>16</v>
      </c>
      <c r="AW22" s="54">
        <v>6976</v>
      </c>
      <c r="AX22" s="55">
        <f t="shared" si="3"/>
        <v>6.1300527240773288</v>
      </c>
      <c r="AY22" s="55">
        <f t="shared" si="4"/>
        <v>2.1281269066503965</v>
      </c>
      <c r="AZ22" s="54">
        <v>1300</v>
      </c>
      <c r="BA22" s="54">
        <v>2653</v>
      </c>
      <c r="BB22" s="54">
        <v>4500</v>
      </c>
      <c r="BC22" s="58">
        <v>50</v>
      </c>
      <c r="BD22" s="59">
        <v>319</v>
      </c>
      <c r="BE22" s="60">
        <f t="shared" si="6"/>
        <v>0.28031634446397186</v>
      </c>
    </row>
    <row r="23" spans="1:57" s="38" customFormat="1" ht="12.75" x14ac:dyDescent="0.2">
      <c r="A23" s="3" t="s">
        <v>50</v>
      </c>
      <c r="B23" s="38" t="s">
        <v>213</v>
      </c>
      <c r="C23" s="3" t="s">
        <v>171</v>
      </c>
      <c r="D23" s="3" t="s">
        <v>8</v>
      </c>
      <c r="E23" s="39">
        <v>2505</v>
      </c>
      <c r="F23" s="40">
        <v>52</v>
      </c>
      <c r="G23" s="39">
        <v>1820</v>
      </c>
      <c r="H23" s="42">
        <v>35</v>
      </c>
      <c r="I23" s="42">
        <v>28</v>
      </c>
      <c r="J23" s="42">
        <v>63</v>
      </c>
      <c r="K23" s="42">
        <v>17</v>
      </c>
      <c r="L23" s="42">
        <v>3</v>
      </c>
      <c r="M23" s="43">
        <v>4000</v>
      </c>
      <c r="N23" s="44">
        <v>1957</v>
      </c>
      <c r="O23" s="44">
        <v>2018</v>
      </c>
      <c r="P23" s="44">
        <v>2018</v>
      </c>
      <c r="Q23" s="45" t="s">
        <v>5</v>
      </c>
      <c r="R23" s="45" t="s">
        <v>13</v>
      </c>
      <c r="S23" s="46">
        <v>46300</v>
      </c>
      <c r="T23" s="47">
        <f t="shared" si="0"/>
        <v>18.483033932135729</v>
      </c>
      <c r="U23" s="46">
        <v>300</v>
      </c>
      <c r="V23" s="46">
        <v>5437</v>
      </c>
      <c r="W23" s="46">
        <v>4469</v>
      </c>
      <c r="X23" s="46">
        <f t="shared" si="1"/>
        <v>10206</v>
      </c>
      <c r="Y23" s="46">
        <v>73814</v>
      </c>
      <c r="Z23" s="46">
        <v>125851</v>
      </c>
      <c r="AA23" s="49">
        <v>12842</v>
      </c>
      <c r="AB23" s="49">
        <v>53653</v>
      </c>
      <c r="AC23" s="50">
        <v>27681</v>
      </c>
      <c r="AD23" s="49">
        <v>103938</v>
      </c>
      <c r="AE23" s="52">
        <v>14822</v>
      </c>
      <c r="AF23" s="52">
        <v>1902</v>
      </c>
      <c r="AG23" s="53">
        <v>686</v>
      </c>
      <c r="AH23" s="53">
        <v>21</v>
      </c>
      <c r="AI23" s="52">
        <v>17431</v>
      </c>
      <c r="AJ23" s="52">
        <v>13757</v>
      </c>
      <c r="AK23" s="52">
        <v>12351</v>
      </c>
      <c r="AL23" s="53">
        <v>22</v>
      </c>
      <c r="AM23" s="53">
        <v>53</v>
      </c>
      <c r="AN23" s="54">
        <v>1794</v>
      </c>
      <c r="AO23" s="55">
        <f t="shared" si="5"/>
        <v>0.71616766467065873</v>
      </c>
      <c r="AP23" s="54">
        <v>10006</v>
      </c>
      <c r="AQ23" s="55">
        <f t="shared" si="2"/>
        <v>3.9944111776447104</v>
      </c>
      <c r="AR23" s="54">
        <v>248</v>
      </c>
      <c r="AS23" s="54">
        <v>2511</v>
      </c>
      <c r="AT23" s="54">
        <v>2963</v>
      </c>
      <c r="AU23" s="54">
        <v>20544</v>
      </c>
      <c r="AV23" s="57">
        <v>24</v>
      </c>
      <c r="AW23" s="54">
        <v>23055</v>
      </c>
      <c r="AX23" s="55">
        <f t="shared" si="3"/>
        <v>9.2035928143712571</v>
      </c>
      <c r="AY23" s="55">
        <f t="shared" si="4"/>
        <v>2.3041175294823106</v>
      </c>
      <c r="AZ23" s="54">
        <v>923</v>
      </c>
      <c r="BA23" s="54">
        <v>150</v>
      </c>
      <c r="BB23" s="54">
        <v>21474</v>
      </c>
      <c r="BC23" s="58">
        <v>141</v>
      </c>
      <c r="BD23" s="59">
        <v>2011</v>
      </c>
      <c r="BE23" s="60">
        <f t="shared" si="6"/>
        <v>0.80279441117764472</v>
      </c>
    </row>
    <row r="24" spans="1:57" s="38" customFormat="1" ht="12.75" x14ac:dyDescent="0.2">
      <c r="A24" s="3" t="s">
        <v>54</v>
      </c>
      <c r="B24" s="38" t="s">
        <v>217</v>
      </c>
      <c r="C24" s="3" t="s">
        <v>187</v>
      </c>
      <c r="D24" s="3" t="s">
        <v>8</v>
      </c>
      <c r="E24" s="39">
        <v>2039</v>
      </c>
      <c r="F24" s="40">
        <v>52</v>
      </c>
      <c r="G24" s="39">
        <v>1820</v>
      </c>
      <c r="H24" s="42">
        <v>65</v>
      </c>
      <c r="I24" s="42">
        <v>35</v>
      </c>
      <c r="J24" s="42">
        <v>100</v>
      </c>
      <c r="K24" s="42">
        <v>0</v>
      </c>
      <c r="L24" s="42">
        <v>5</v>
      </c>
      <c r="M24" s="43">
        <v>3600</v>
      </c>
      <c r="N24" s="44">
        <v>1802</v>
      </c>
      <c r="O24" s="44">
        <v>1990</v>
      </c>
      <c r="P24" s="44">
        <v>2023</v>
      </c>
      <c r="Q24" s="45" t="s">
        <v>9</v>
      </c>
      <c r="R24" s="45" t="s">
        <v>9</v>
      </c>
      <c r="S24" s="46">
        <v>20000</v>
      </c>
      <c r="T24" s="47">
        <f t="shared" si="0"/>
        <v>9.8087297694948496</v>
      </c>
      <c r="U24" s="46">
        <v>2529</v>
      </c>
      <c r="V24" s="46">
        <v>0</v>
      </c>
      <c r="W24" s="46">
        <v>0</v>
      </c>
      <c r="X24" s="46">
        <f t="shared" si="1"/>
        <v>2529</v>
      </c>
      <c r="Y24" s="46">
        <v>107610</v>
      </c>
      <c r="Z24" s="46">
        <v>130139</v>
      </c>
      <c r="AA24" s="49">
        <v>12976</v>
      </c>
      <c r="AB24" s="49">
        <v>118389</v>
      </c>
      <c r="AC24" s="50">
        <v>33376</v>
      </c>
      <c r="AD24" s="49">
        <v>167120</v>
      </c>
      <c r="AE24" s="52">
        <v>14929</v>
      </c>
      <c r="AF24" s="52">
        <v>4607</v>
      </c>
      <c r="AG24" s="53">
        <v>909</v>
      </c>
      <c r="AH24" s="52">
        <v>1736</v>
      </c>
      <c r="AI24" s="52">
        <v>22181</v>
      </c>
      <c r="AJ24" s="52">
        <v>13158</v>
      </c>
      <c r="AK24" s="52">
        <v>10598</v>
      </c>
      <c r="AL24" s="53">
        <v>32</v>
      </c>
      <c r="AM24" s="53">
        <v>53</v>
      </c>
      <c r="AN24" s="57">
        <v>982</v>
      </c>
      <c r="AO24" s="55">
        <f t="shared" si="5"/>
        <v>0.48160863168219714</v>
      </c>
      <c r="AP24" s="57">
        <v>561</v>
      </c>
      <c r="AQ24" s="55">
        <f t="shared" si="2"/>
        <v>0.27513487003433057</v>
      </c>
      <c r="AR24" s="54">
        <v>321</v>
      </c>
      <c r="AS24" s="54">
        <v>2139</v>
      </c>
      <c r="AT24" s="54">
        <v>2392</v>
      </c>
      <c r="AU24" s="54">
        <v>11523</v>
      </c>
      <c r="AV24" s="57">
        <v>0</v>
      </c>
      <c r="AW24" s="54">
        <v>13662</v>
      </c>
      <c r="AX24" s="55">
        <f t="shared" si="3"/>
        <v>6.7003433055419324</v>
      </c>
      <c r="AY24" s="55">
        <f t="shared" si="4"/>
        <v>24.352941176470587</v>
      </c>
      <c r="AZ24" s="54">
        <v>36</v>
      </c>
      <c r="BA24" s="54">
        <v>8598</v>
      </c>
      <c r="BB24" s="54"/>
      <c r="BC24" s="58">
        <v>20</v>
      </c>
      <c r="BD24" s="59">
        <v>1040</v>
      </c>
      <c r="BE24" s="60">
        <f t="shared" si="6"/>
        <v>0.51005394801373227</v>
      </c>
    </row>
    <row r="25" spans="1:57" s="38" customFormat="1" ht="12.75" x14ac:dyDescent="0.2">
      <c r="A25" s="3" t="s">
        <v>62</v>
      </c>
      <c r="B25" s="38" t="s">
        <v>224</v>
      </c>
      <c r="C25" s="3" t="s">
        <v>168</v>
      </c>
      <c r="D25" s="3" t="s">
        <v>8</v>
      </c>
      <c r="E25" s="39">
        <v>2158</v>
      </c>
      <c r="F25" s="40">
        <v>52</v>
      </c>
      <c r="G25" s="39">
        <v>1729</v>
      </c>
      <c r="H25" s="42">
        <v>116</v>
      </c>
      <c r="I25" s="42">
        <v>10</v>
      </c>
      <c r="J25" s="42">
        <v>126</v>
      </c>
      <c r="K25" s="42">
        <v>12</v>
      </c>
      <c r="L25" s="42">
        <v>5</v>
      </c>
      <c r="M25" s="43">
        <v>7000</v>
      </c>
      <c r="N25" s="44">
        <v>1901</v>
      </c>
      <c r="O25" s="44">
        <v>2014</v>
      </c>
      <c r="P25" s="44">
        <v>2021</v>
      </c>
      <c r="Q25" s="45" t="s">
        <v>13</v>
      </c>
      <c r="R25" s="45" t="s">
        <v>13</v>
      </c>
      <c r="S25" s="46">
        <v>26200</v>
      </c>
      <c r="T25" s="47">
        <f t="shared" si="0"/>
        <v>12.140871177015756</v>
      </c>
      <c r="U25" s="46">
        <v>300</v>
      </c>
      <c r="V25" s="46">
        <v>5523</v>
      </c>
      <c r="W25" s="46">
        <v>7330</v>
      </c>
      <c r="X25" s="46">
        <f t="shared" si="1"/>
        <v>13153</v>
      </c>
      <c r="Y25" s="46">
        <v>51709</v>
      </c>
      <c r="Z25" s="46">
        <v>83732</v>
      </c>
      <c r="AA25" s="49">
        <v>15806</v>
      </c>
      <c r="AB25" s="49">
        <v>137107</v>
      </c>
      <c r="AC25" s="50">
        <v>37600</v>
      </c>
      <c r="AD25" s="49">
        <v>192041</v>
      </c>
      <c r="AE25" s="52">
        <v>11918</v>
      </c>
      <c r="AF25" s="52">
        <v>1092</v>
      </c>
      <c r="AG25" s="53">
        <v>957</v>
      </c>
      <c r="AH25" s="53">
        <v>13</v>
      </c>
      <c r="AI25" s="52">
        <v>13980</v>
      </c>
      <c r="AJ25" s="52">
        <v>17687</v>
      </c>
      <c r="AK25" s="52">
        <v>15352</v>
      </c>
      <c r="AL25" s="53">
        <v>10</v>
      </c>
      <c r="AM25" s="53">
        <v>52</v>
      </c>
      <c r="AN25" s="54">
        <v>1304</v>
      </c>
      <c r="AO25" s="55">
        <f t="shared" si="5"/>
        <v>0.60426320667284528</v>
      </c>
      <c r="AP25" s="54">
        <v>5460</v>
      </c>
      <c r="AQ25" s="55">
        <f t="shared" si="2"/>
        <v>2.5301204819277108</v>
      </c>
      <c r="AR25" s="54"/>
      <c r="AS25" s="54">
        <v>3101</v>
      </c>
      <c r="AT25" s="54">
        <v>3463</v>
      </c>
      <c r="AU25" s="54">
        <v>13804</v>
      </c>
      <c r="AV25" s="57">
        <v>32</v>
      </c>
      <c r="AW25" s="54">
        <v>16905</v>
      </c>
      <c r="AX25" s="55">
        <f t="shared" si="3"/>
        <v>7.8336422613531047</v>
      </c>
      <c r="AY25" s="55">
        <f t="shared" si="4"/>
        <v>3.0961538461538463</v>
      </c>
      <c r="AZ25" s="54">
        <v>571</v>
      </c>
      <c r="BA25" s="54">
        <v>351</v>
      </c>
      <c r="BB25" s="54">
        <v>7500</v>
      </c>
      <c r="BC25" s="58">
        <v>98</v>
      </c>
      <c r="BD25" s="59">
        <v>605</v>
      </c>
      <c r="BE25" s="60">
        <f t="shared" si="6"/>
        <v>0.28035217794253942</v>
      </c>
    </row>
    <row r="26" spans="1:57" s="38" customFormat="1" ht="12.75" x14ac:dyDescent="0.2">
      <c r="A26" s="3" t="s">
        <v>63</v>
      </c>
      <c r="B26" s="38" t="s">
        <v>227</v>
      </c>
      <c r="C26" s="3" t="s">
        <v>169</v>
      </c>
      <c r="D26" s="3" t="s">
        <v>8</v>
      </c>
      <c r="E26" s="40">
        <v>277</v>
      </c>
      <c r="F26" s="40">
        <v>24</v>
      </c>
      <c r="G26" s="40">
        <v>120</v>
      </c>
      <c r="H26" s="42">
        <v>17</v>
      </c>
      <c r="I26" s="42">
        <v>0</v>
      </c>
      <c r="J26" s="42">
        <v>17</v>
      </c>
      <c r="K26" s="42">
        <v>0</v>
      </c>
      <c r="L26" s="42">
        <v>2</v>
      </c>
      <c r="M26" s="44">
        <v>858</v>
      </c>
      <c r="N26" s="44">
        <v>1866</v>
      </c>
      <c r="O26" s="44">
        <v>2005</v>
      </c>
      <c r="P26" s="44">
        <v>2005</v>
      </c>
      <c r="Q26" s="45" t="s">
        <v>10</v>
      </c>
      <c r="R26" s="45" t="s">
        <v>10</v>
      </c>
      <c r="S26" s="46">
        <v>7350</v>
      </c>
      <c r="T26" s="47">
        <f t="shared" si="0"/>
        <v>26.534296028880867</v>
      </c>
      <c r="U26" s="46">
        <v>0</v>
      </c>
      <c r="V26" s="46">
        <v>0</v>
      </c>
      <c r="W26" s="46">
        <v>0</v>
      </c>
      <c r="X26" s="46">
        <f t="shared" si="1"/>
        <v>0</v>
      </c>
      <c r="Y26" s="46">
        <v>2617</v>
      </c>
      <c r="Z26" s="46">
        <v>9967</v>
      </c>
      <c r="AA26" s="49">
        <v>2747</v>
      </c>
      <c r="AB26" s="49">
        <v>0</v>
      </c>
      <c r="AC26" s="50">
        <v>9856</v>
      </c>
      <c r="AD26" s="49">
        <v>12665</v>
      </c>
      <c r="AE26" s="52">
        <v>5000</v>
      </c>
      <c r="AF26" s="53">
        <v>250</v>
      </c>
      <c r="AG26" s="53">
        <v>270</v>
      </c>
      <c r="AH26" s="53">
        <v>40</v>
      </c>
      <c r="AI26" s="52">
        <v>5560</v>
      </c>
      <c r="AJ26" s="52">
        <v>13158</v>
      </c>
      <c r="AK26" s="52">
        <v>10598</v>
      </c>
      <c r="AL26" s="53">
        <v>2</v>
      </c>
      <c r="AM26" s="53">
        <v>53</v>
      </c>
      <c r="AN26" s="57">
        <v>250</v>
      </c>
      <c r="AO26" s="55">
        <f t="shared" si="5"/>
        <v>0.90252707581227432</v>
      </c>
      <c r="AP26" s="57">
        <v>290</v>
      </c>
      <c r="AQ26" s="55">
        <f t="shared" si="2"/>
        <v>1.0469314079422383</v>
      </c>
      <c r="AR26" s="54">
        <v>12</v>
      </c>
      <c r="AS26" s="54">
        <v>972</v>
      </c>
      <c r="AT26" s="54">
        <v>1004</v>
      </c>
      <c r="AU26" s="57">
        <v>155</v>
      </c>
      <c r="AV26" s="57">
        <v>2</v>
      </c>
      <c r="AW26" s="54">
        <v>1127</v>
      </c>
      <c r="AX26" s="55">
        <f t="shared" si="3"/>
        <v>4.0685920577617329</v>
      </c>
      <c r="AY26" s="55">
        <f t="shared" si="4"/>
        <v>3.886206896551724</v>
      </c>
      <c r="AZ26" s="54">
        <v>0</v>
      </c>
      <c r="BA26" s="54">
        <v>1500</v>
      </c>
      <c r="BB26" s="54">
        <v>7794</v>
      </c>
      <c r="BC26" s="58">
        <v>20</v>
      </c>
      <c r="BD26" s="59">
        <v>258</v>
      </c>
      <c r="BE26" s="60">
        <f t="shared" si="6"/>
        <v>0.93140794223826717</v>
      </c>
    </row>
    <row r="27" spans="1:57" s="38" customFormat="1" ht="12.75" x14ac:dyDescent="0.2">
      <c r="A27" s="3" t="s">
        <v>65</v>
      </c>
      <c r="B27" s="38" t="s">
        <v>228</v>
      </c>
      <c r="C27" s="3" t="s">
        <v>181</v>
      </c>
      <c r="D27" s="3" t="s">
        <v>8</v>
      </c>
      <c r="E27" s="39">
        <v>2372</v>
      </c>
      <c r="F27" s="40">
        <v>52</v>
      </c>
      <c r="G27" s="40">
        <v>26</v>
      </c>
      <c r="H27" s="42">
        <v>45</v>
      </c>
      <c r="I27" s="42">
        <v>0</v>
      </c>
      <c r="J27" s="42">
        <v>45</v>
      </c>
      <c r="K27" s="42">
        <v>15</v>
      </c>
      <c r="L27" s="42">
        <v>2</v>
      </c>
      <c r="M27" s="43">
        <v>4530</v>
      </c>
      <c r="N27" s="44">
        <v>1894</v>
      </c>
      <c r="O27" s="44">
        <v>2004</v>
      </c>
      <c r="P27" s="44">
        <v>2020</v>
      </c>
      <c r="Q27" s="45" t="s">
        <v>13</v>
      </c>
      <c r="R27" s="45" t="s">
        <v>5</v>
      </c>
      <c r="S27" s="46">
        <v>38000</v>
      </c>
      <c r="T27" s="47">
        <f t="shared" si="0"/>
        <v>16.020236087689714</v>
      </c>
      <c r="U27" s="46">
        <v>4982</v>
      </c>
      <c r="V27" s="46">
        <v>4981</v>
      </c>
      <c r="W27" s="46">
        <v>0</v>
      </c>
      <c r="X27" s="46">
        <f t="shared" si="1"/>
        <v>9963</v>
      </c>
      <c r="Y27" s="46">
        <v>16232</v>
      </c>
      <c r="Z27" s="46">
        <v>64195</v>
      </c>
      <c r="AA27" s="49">
        <v>6879</v>
      </c>
      <c r="AB27" s="49">
        <v>34897</v>
      </c>
      <c r="AC27" s="50">
        <v>19367</v>
      </c>
      <c r="AD27" s="49">
        <v>62534</v>
      </c>
      <c r="AE27" s="52">
        <v>14290</v>
      </c>
      <c r="AF27" s="52">
        <v>1160</v>
      </c>
      <c r="AG27" s="53">
        <v>554</v>
      </c>
      <c r="AH27" s="53">
        <v>13</v>
      </c>
      <c r="AI27" s="52">
        <v>16017</v>
      </c>
      <c r="AJ27" s="52">
        <v>13757</v>
      </c>
      <c r="AK27" s="52">
        <v>12351</v>
      </c>
      <c r="AL27" s="53">
        <v>37</v>
      </c>
      <c r="AM27" s="53">
        <v>52</v>
      </c>
      <c r="AN27" s="57">
        <v>940</v>
      </c>
      <c r="AO27" s="55">
        <f t="shared" si="5"/>
        <v>0.39629005059021921</v>
      </c>
      <c r="AP27" s="54">
        <v>3600</v>
      </c>
      <c r="AQ27" s="55">
        <f t="shared" si="2"/>
        <v>1.5177065767284992</v>
      </c>
      <c r="AR27" s="54">
        <v>30</v>
      </c>
      <c r="AS27" s="54">
        <v>1684</v>
      </c>
      <c r="AT27" s="54">
        <v>2991</v>
      </c>
      <c r="AU27" s="54">
        <v>5557</v>
      </c>
      <c r="AV27" s="57">
        <v>16</v>
      </c>
      <c r="AW27" s="54">
        <v>7241</v>
      </c>
      <c r="AX27" s="55">
        <f t="shared" si="3"/>
        <v>3.0526981450252952</v>
      </c>
      <c r="AY27" s="55">
        <f t="shared" si="4"/>
        <v>2.0113888888888889</v>
      </c>
      <c r="AZ27" s="54">
        <v>75</v>
      </c>
      <c r="BA27" s="54">
        <v>500</v>
      </c>
      <c r="BB27" s="54">
        <v>900</v>
      </c>
      <c r="BC27" s="58">
        <v>14</v>
      </c>
      <c r="BD27" s="59">
        <v>101</v>
      </c>
      <c r="BE27" s="60">
        <f t="shared" si="6"/>
        <v>4.2580101180438451E-2</v>
      </c>
    </row>
    <row r="28" spans="1:57" s="38" customFormat="1" ht="12.75" x14ac:dyDescent="0.2">
      <c r="A28" s="3" t="s">
        <v>67</v>
      </c>
      <c r="B28" s="38" t="s">
        <v>230</v>
      </c>
      <c r="C28" s="3" t="s">
        <v>171</v>
      </c>
      <c r="D28" s="3" t="s">
        <v>8</v>
      </c>
      <c r="E28" s="39">
        <v>6377</v>
      </c>
      <c r="F28" s="40">
        <v>52</v>
      </c>
      <c r="G28" s="39">
        <v>2720</v>
      </c>
      <c r="H28" s="42">
        <v>40</v>
      </c>
      <c r="I28" s="42">
        <v>115</v>
      </c>
      <c r="J28" s="42">
        <v>155</v>
      </c>
      <c r="K28" s="42">
        <v>5</v>
      </c>
      <c r="L28" s="42">
        <v>11</v>
      </c>
      <c r="M28" s="43">
        <v>11400</v>
      </c>
      <c r="N28" s="44">
        <v>1898</v>
      </c>
      <c r="O28" s="44">
        <v>2004</v>
      </c>
      <c r="P28" s="44">
        <v>2021</v>
      </c>
      <c r="Q28" s="45" t="s">
        <v>9</v>
      </c>
      <c r="R28" s="45" t="s">
        <v>9</v>
      </c>
      <c r="S28" s="46">
        <v>83000</v>
      </c>
      <c r="T28" s="47">
        <f t="shared" si="0"/>
        <v>13.015524541320371</v>
      </c>
      <c r="U28" s="46">
        <v>537</v>
      </c>
      <c r="V28" s="46">
        <v>11442</v>
      </c>
      <c r="W28" s="46">
        <v>0</v>
      </c>
      <c r="X28" s="46">
        <f t="shared" si="1"/>
        <v>11979</v>
      </c>
      <c r="Y28" s="46">
        <v>53952</v>
      </c>
      <c r="Z28" s="46">
        <v>148931</v>
      </c>
      <c r="AA28" s="49">
        <v>13313</v>
      </c>
      <c r="AB28" s="49">
        <v>84081</v>
      </c>
      <c r="AC28" s="50">
        <v>34936</v>
      </c>
      <c r="AD28" s="49">
        <v>132330</v>
      </c>
      <c r="AE28" s="52">
        <v>28415</v>
      </c>
      <c r="AF28" s="52">
        <v>4466</v>
      </c>
      <c r="AG28" s="52">
        <v>2007</v>
      </c>
      <c r="AH28" s="53">
        <v>0</v>
      </c>
      <c r="AI28" s="52">
        <v>34888</v>
      </c>
      <c r="AJ28" s="52">
        <v>820</v>
      </c>
      <c r="AK28" s="52">
        <v>10670</v>
      </c>
      <c r="AL28" s="53">
        <v>22</v>
      </c>
      <c r="AM28" s="53">
        <v>52</v>
      </c>
      <c r="AN28" s="54">
        <v>7877</v>
      </c>
      <c r="AO28" s="55">
        <f t="shared" si="5"/>
        <v>1.2352203230359102</v>
      </c>
      <c r="AP28" s="54">
        <v>19596</v>
      </c>
      <c r="AQ28" s="55">
        <f t="shared" si="2"/>
        <v>3.072918300141132</v>
      </c>
      <c r="AR28" s="54"/>
      <c r="AS28" s="54">
        <v>1080</v>
      </c>
      <c r="AT28" s="54">
        <v>1851</v>
      </c>
      <c r="AU28" s="54">
        <v>19823</v>
      </c>
      <c r="AV28" s="57">
        <v>0</v>
      </c>
      <c r="AW28" s="54">
        <v>20903</v>
      </c>
      <c r="AX28" s="55">
        <f t="shared" si="3"/>
        <v>3.2778736082797555</v>
      </c>
      <c r="AY28" s="55">
        <f t="shared" si="4"/>
        <v>1.0666972851602368</v>
      </c>
      <c r="AZ28" s="54">
        <v>828</v>
      </c>
      <c r="BA28" s="54"/>
      <c r="BB28" s="54">
        <v>3994</v>
      </c>
      <c r="BC28" s="58">
        <v>90</v>
      </c>
      <c r="BD28" s="59">
        <v>213</v>
      </c>
      <c r="BE28" s="60">
        <f t="shared" si="6"/>
        <v>3.3401285871099265E-2</v>
      </c>
    </row>
    <row r="29" spans="1:57" s="38" customFormat="1" ht="12.75" x14ac:dyDescent="0.2">
      <c r="A29" s="3" t="s">
        <v>74</v>
      </c>
      <c r="B29" s="38" t="s">
        <v>74</v>
      </c>
      <c r="C29" s="3" t="s">
        <v>168</v>
      </c>
      <c r="D29" s="3" t="s">
        <v>8</v>
      </c>
      <c r="E29" s="39">
        <v>3181</v>
      </c>
      <c r="F29" s="40">
        <v>52</v>
      </c>
      <c r="G29" s="39">
        <v>2184</v>
      </c>
      <c r="H29" s="42">
        <v>31.5</v>
      </c>
      <c r="I29" s="42">
        <v>46.5</v>
      </c>
      <c r="J29" s="42">
        <v>78</v>
      </c>
      <c r="K29" s="42">
        <v>18</v>
      </c>
      <c r="L29" s="42">
        <v>5</v>
      </c>
      <c r="M29" s="43">
        <v>2400</v>
      </c>
      <c r="N29" s="44">
        <v>1892</v>
      </c>
      <c r="O29" s="44">
        <v>2002</v>
      </c>
      <c r="P29" s="44">
        <v>2022</v>
      </c>
      <c r="Q29" s="45" t="s">
        <v>10</v>
      </c>
      <c r="R29" s="45" t="s">
        <v>5</v>
      </c>
      <c r="S29" s="46">
        <v>104500</v>
      </c>
      <c r="T29" s="47">
        <f t="shared" si="0"/>
        <v>32.851304621188305</v>
      </c>
      <c r="U29" s="46">
        <v>300</v>
      </c>
      <c r="V29" s="46">
        <v>4759</v>
      </c>
      <c r="W29" s="46">
        <v>0</v>
      </c>
      <c r="X29" s="46">
        <f t="shared" si="1"/>
        <v>5059</v>
      </c>
      <c r="Y29" s="46">
        <v>2495</v>
      </c>
      <c r="Z29" s="46">
        <v>112054</v>
      </c>
      <c r="AA29" s="49">
        <v>11876</v>
      </c>
      <c r="AB29" s="49">
        <v>72948</v>
      </c>
      <c r="AC29" s="50">
        <v>23475</v>
      </c>
      <c r="AD29" s="49">
        <v>112276</v>
      </c>
      <c r="AE29" s="52">
        <v>23308</v>
      </c>
      <c r="AF29" s="52">
        <v>1895</v>
      </c>
      <c r="AG29" s="53">
        <v>955</v>
      </c>
      <c r="AH29" s="53">
        <v>63</v>
      </c>
      <c r="AI29" s="52">
        <v>26221</v>
      </c>
      <c r="AJ29" s="52">
        <v>13757</v>
      </c>
      <c r="AK29" s="52">
        <v>12351</v>
      </c>
      <c r="AL29" s="53">
        <v>9</v>
      </c>
      <c r="AM29" s="53">
        <v>52</v>
      </c>
      <c r="AN29" s="54">
        <v>1512</v>
      </c>
      <c r="AO29" s="55">
        <f t="shared" si="5"/>
        <v>0.4753222257151839</v>
      </c>
      <c r="AP29" s="54">
        <v>9752</v>
      </c>
      <c r="AQ29" s="55">
        <f t="shared" si="2"/>
        <v>3.0657026092423765</v>
      </c>
      <c r="AR29" s="54">
        <v>1300</v>
      </c>
      <c r="AS29" s="54">
        <v>2665</v>
      </c>
      <c r="AT29" s="54">
        <v>3228</v>
      </c>
      <c r="AU29" s="54">
        <v>27578</v>
      </c>
      <c r="AV29" s="57">
        <v>0</v>
      </c>
      <c r="AW29" s="54">
        <v>30243</v>
      </c>
      <c r="AX29" s="55">
        <f t="shared" si="3"/>
        <v>9.5073876139578744</v>
      </c>
      <c r="AY29" s="55">
        <f t="shared" si="4"/>
        <v>3.1012100082034455</v>
      </c>
      <c r="AZ29" s="54">
        <v>635</v>
      </c>
      <c r="BA29" s="54">
        <v>1825</v>
      </c>
      <c r="BB29" s="54">
        <v>5587</v>
      </c>
      <c r="BC29" s="58">
        <v>94</v>
      </c>
      <c r="BD29" s="59">
        <v>797</v>
      </c>
      <c r="BE29" s="60">
        <f t="shared" si="6"/>
        <v>0.25055014146494814</v>
      </c>
    </row>
    <row r="30" spans="1:57" s="38" customFormat="1" ht="12.75" x14ac:dyDescent="0.2">
      <c r="A30" s="3" t="s">
        <v>76</v>
      </c>
      <c r="B30" s="38" t="s">
        <v>237</v>
      </c>
      <c r="C30" s="3" t="s">
        <v>171</v>
      </c>
      <c r="D30" s="3" t="s">
        <v>8</v>
      </c>
      <c r="E30" s="39">
        <v>6805</v>
      </c>
      <c r="F30" s="40">
        <v>52</v>
      </c>
      <c r="G30" s="39">
        <v>1904</v>
      </c>
      <c r="H30" s="42">
        <v>84</v>
      </c>
      <c r="I30" s="42">
        <v>30</v>
      </c>
      <c r="J30" s="42">
        <v>114</v>
      </c>
      <c r="K30" s="42">
        <v>30</v>
      </c>
      <c r="L30" s="42">
        <v>4</v>
      </c>
      <c r="M30" s="43">
        <v>2100</v>
      </c>
      <c r="N30" s="44">
        <v>1901</v>
      </c>
      <c r="O30" s="45" t="s">
        <v>6</v>
      </c>
      <c r="P30" s="44">
        <v>2022</v>
      </c>
      <c r="Q30" s="45" t="s">
        <v>5</v>
      </c>
      <c r="R30" s="45" t="s">
        <v>10</v>
      </c>
      <c r="S30" s="46">
        <v>54150</v>
      </c>
      <c r="T30" s="47">
        <f t="shared" si="0"/>
        <v>7.95738427626745</v>
      </c>
      <c r="U30" s="46">
        <v>300</v>
      </c>
      <c r="V30" s="46">
        <v>4386</v>
      </c>
      <c r="W30" s="46">
        <v>0</v>
      </c>
      <c r="X30" s="46">
        <f t="shared" si="1"/>
        <v>4686</v>
      </c>
      <c r="Y30" s="46">
        <v>48884</v>
      </c>
      <c r="Z30" s="46">
        <v>107720</v>
      </c>
      <c r="AA30" s="49">
        <v>10025</v>
      </c>
      <c r="AB30" s="49">
        <v>106620</v>
      </c>
      <c r="AC30" s="50">
        <v>71943</v>
      </c>
      <c r="AD30" s="49">
        <v>189331</v>
      </c>
      <c r="AE30" s="52">
        <v>16314</v>
      </c>
      <c r="AF30" s="52">
        <v>2722</v>
      </c>
      <c r="AG30" s="53">
        <v>595</v>
      </c>
      <c r="AH30" s="53">
        <v>0</v>
      </c>
      <c r="AI30" s="52">
        <v>19631</v>
      </c>
      <c r="AJ30" s="52">
        <v>13757</v>
      </c>
      <c r="AK30" s="52">
        <v>12351</v>
      </c>
      <c r="AL30" s="53">
        <v>46</v>
      </c>
      <c r="AM30" s="53">
        <v>52</v>
      </c>
      <c r="AN30" s="57">
        <v>974</v>
      </c>
      <c r="AO30" s="55">
        <f t="shared" si="5"/>
        <v>0.14313005143277002</v>
      </c>
      <c r="AP30" s="54">
        <v>10511</v>
      </c>
      <c r="AQ30" s="55">
        <f t="shared" si="2"/>
        <v>1.5445995591476855</v>
      </c>
      <c r="AR30" s="54"/>
      <c r="AS30" s="54">
        <v>3250</v>
      </c>
      <c r="AT30" s="54">
        <v>4418</v>
      </c>
      <c r="AU30" s="54">
        <v>15752</v>
      </c>
      <c r="AV30" s="57">
        <v>0</v>
      </c>
      <c r="AW30" s="54">
        <v>19002</v>
      </c>
      <c r="AX30" s="55">
        <f t="shared" si="3"/>
        <v>2.7923585598824392</v>
      </c>
      <c r="AY30" s="55">
        <f t="shared" si="4"/>
        <v>1.807820378650937</v>
      </c>
      <c r="AZ30" s="54">
        <v>133</v>
      </c>
      <c r="BA30" s="54">
        <v>160</v>
      </c>
      <c r="BB30" s="54">
        <v>27570</v>
      </c>
      <c r="BC30" s="58">
        <v>9</v>
      </c>
      <c r="BD30" s="59">
        <v>628</v>
      </c>
      <c r="BE30" s="60">
        <f t="shared" si="6"/>
        <v>9.2285084496693606E-2</v>
      </c>
    </row>
    <row r="31" spans="1:57" s="38" customFormat="1" ht="12.75" x14ac:dyDescent="0.2">
      <c r="A31" s="3" t="s">
        <v>82</v>
      </c>
      <c r="B31" s="38" t="s">
        <v>242</v>
      </c>
      <c r="C31" s="3" t="s">
        <v>187</v>
      </c>
      <c r="D31" s="3" t="s">
        <v>8</v>
      </c>
      <c r="E31" s="39">
        <v>4199</v>
      </c>
      <c r="F31" s="40">
        <v>4</v>
      </c>
      <c r="G31" s="40">
        <v>148</v>
      </c>
      <c r="H31" s="42">
        <v>111</v>
      </c>
      <c r="I31" s="42">
        <v>3</v>
      </c>
      <c r="J31" s="42">
        <v>114</v>
      </c>
      <c r="K31" s="42">
        <v>7</v>
      </c>
      <c r="L31" s="42">
        <v>5</v>
      </c>
      <c r="M31" s="43">
        <v>5512</v>
      </c>
      <c r="N31" s="44">
        <v>1921</v>
      </c>
      <c r="O31" s="44">
        <v>2022</v>
      </c>
      <c r="P31" s="44">
        <v>2000</v>
      </c>
      <c r="Q31" s="45" t="s">
        <v>10</v>
      </c>
      <c r="R31" s="45" t="s">
        <v>10</v>
      </c>
      <c r="S31" s="46">
        <v>97700</v>
      </c>
      <c r="T31" s="47">
        <f t="shared" si="0"/>
        <v>23.267444629673733</v>
      </c>
      <c r="U31" s="46">
        <v>5420</v>
      </c>
      <c r="V31" s="46">
        <v>170384</v>
      </c>
      <c r="W31" s="46">
        <v>13000</v>
      </c>
      <c r="X31" s="46">
        <f t="shared" si="1"/>
        <v>188804</v>
      </c>
      <c r="Y31" s="46">
        <v>201756</v>
      </c>
      <c r="Z31" s="46">
        <v>475260</v>
      </c>
      <c r="AA31" s="49">
        <v>16151</v>
      </c>
      <c r="AB31" s="49">
        <v>144595</v>
      </c>
      <c r="AC31" s="50">
        <v>66007</v>
      </c>
      <c r="AD31" s="49">
        <v>237005</v>
      </c>
      <c r="AE31" s="52">
        <v>18840</v>
      </c>
      <c r="AF31" s="52">
        <v>1640</v>
      </c>
      <c r="AG31" s="53">
        <v>636</v>
      </c>
      <c r="AH31" s="53">
        <v>111</v>
      </c>
      <c r="AI31" s="52">
        <v>21227</v>
      </c>
      <c r="AJ31" s="52">
        <v>17702</v>
      </c>
      <c r="AK31" s="52">
        <v>15352</v>
      </c>
      <c r="AL31" s="53">
        <v>21</v>
      </c>
      <c r="AM31" s="53">
        <v>53</v>
      </c>
      <c r="AN31" s="54">
        <v>3695</v>
      </c>
      <c r="AO31" s="55">
        <f t="shared" si="5"/>
        <v>0.87997142176708743</v>
      </c>
      <c r="AP31" s="54">
        <v>8528</v>
      </c>
      <c r="AQ31" s="55">
        <f t="shared" si="2"/>
        <v>2.0309597523219813</v>
      </c>
      <c r="AR31" s="54">
        <v>2507</v>
      </c>
      <c r="AS31" s="54">
        <v>4869</v>
      </c>
      <c r="AT31" s="54">
        <v>5664</v>
      </c>
      <c r="AU31" s="54">
        <v>12704</v>
      </c>
      <c r="AV31" s="57">
        <v>0</v>
      </c>
      <c r="AW31" s="54">
        <v>17573</v>
      </c>
      <c r="AX31" s="55">
        <f t="shared" si="3"/>
        <v>4.1850440581090735</v>
      </c>
      <c r="AY31" s="55">
        <f t="shared" si="4"/>
        <v>2.0606238273921202</v>
      </c>
      <c r="AZ31" s="54">
        <v>832</v>
      </c>
      <c r="BA31" s="54">
        <v>4824</v>
      </c>
      <c r="BB31" s="54">
        <v>964</v>
      </c>
      <c r="BC31" s="58">
        <v>157</v>
      </c>
      <c r="BD31" s="59">
        <v>2150</v>
      </c>
      <c r="BE31" s="60">
        <f t="shared" si="6"/>
        <v>0.51202667301738514</v>
      </c>
    </row>
    <row r="32" spans="1:57" s="38" customFormat="1" ht="12.75" x14ac:dyDescent="0.2">
      <c r="A32" s="3" t="s">
        <v>87</v>
      </c>
      <c r="B32" s="38" t="s">
        <v>211</v>
      </c>
      <c r="C32" s="3" t="s">
        <v>171</v>
      </c>
      <c r="D32" s="3" t="s">
        <v>8</v>
      </c>
      <c r="E32" s="39">
        <v>1058</v>
      </c>
      <c r="F32" s="40">
        <v>52</v>
      </c>
      <c r="G32" s="40">
        <v>728</v>
      </c>
      <c r="H32" s="42">
        <v>20</v>
      </c>
      <c r="I32" s="42">
        <v>0</v>
      </c>
      <c r="J32" s="42">
        <v>20</v>
      </c>
      <c r="K32" s="42">
        <v>6</v>
      </c>
      <c r="L32" s="42">
        <v>1</v>
      </c>
      <c r="M32" s="45" t="s">
        <v>6</v>
      </c>
      <c r="N32" s="44">
        <v>1830</v>
      </c>
      <c r="O32" s="45"/>
      <c r="P32" s="45"/>
      <c r="Q32" s="45" t="s">
        <v>10</v>
      </c>
      <c r="R32" s="45" t="s">
        <v>10</v>
      </c>
      <c r="S32" s="46">
        <v>0</v>
      </c>
      <c r="T32" s="47">
        <f t="shared" si="0"/>
        <v>0</v>
      </c>
      <c r="U32" s="46">
        <v>300</v>
      </c>
      <c r="V32" s="46">
        <v>2580</v>
      </c>
      <c r="W32" s="46">
        <v>13270</v>
      </c>
      <c r="X32" s="46">
        <f t="shared" si="1"/>
        <v>16150</v>
      </c>
      <c r="Y32" s="46">
        <v>82682</v>
      </c>
      <c r="Z32" s="46">
        <v>85562</v>
      </c>
      <c r="AA32" s="49">
        <v>1204</v>
      </c>
      <c r="AB32" s="49">
        <v>22112</v>
      </c>
      <c r="AC32" s="50">
        <v>42267</v>
      </c>
      <c r="AD32" s="49">
        <v>66583</v>
      </c>
      <c r="AE32" s="52">
        <v>11000</v>
      </c>
      <c r="AF32" s="53">
        <v>0</v>
      </c>
      <c r="AG32" s="53">
        <v>600</v>
      </c>
      <c r="AH32" s="53">
        <v>5</v>
      </c>
      <c r="AI32" s="52">
        <v>11605</v>
      </c>
      <c r="AJ32" s="52">
        <v>0</v>
      </c>
      <c r="AK32" s="52">
        <v>0</v>
      </c>
      <c r="AL32" s="53">
        <v>32</v>
      </c>
      <c r="AM32" s="53">
        <v>52</v>
      </c>
      <c r="AN32" s="57">
        <v>70</v>
      </c>
      <c r="AO32" s="55">
        <f t="shared" si="5"/>
        <v>6.6162570888468802E-2</v>
      </c>
      <c r="AP32" s="54">
        <v>1070</v>
      </c>
      <c r="AQ32" s="55">
        <f t="shared" si="2"/>
        <v>1.0113421550094519</v>
      </c>
      <c r="AR32" s="54">
        <v>30</v>
      </c>
      <c r="AS32" s="54">
        <v>0</v>
      </c>
      <c r="AT32" s="54">
        <v>163</v>
      </c>
      <c r="AU32" s="57">
        <v>790</v>
      </c>
      <c r="AV32" s="57">
        <v>4</v>
      </c>
      <c r="AW32" s="57">
        <v>790</v>
      </c>
      <c r="AX32" s="55">
        <f t="shared" si="3"/>
        <v>0.74669187145557658</v>
      </c>
      <c r="AY32" s="55">
        <f t="shared" si="4"/>
        <v>0.73831775700934577</v>
      </c>
      <c r="AZ32" s="54">
        <v>2</v>
      </c>
      <c r="BA32" s="54">
        <v>70</v>
      </c>
      <c r="BB32" s="54">
        <v>581</v>
      </c>
      <c r="BC32" s="58">
        <v>22</v>
      </c>
      <c r="BD32" s="59">
        <v>354</v>
      </c>
      <c r="BE32" s="60">
        <f t="shared" si="6"/>
        <v>0.33459357277882795</v>
      </c>
    </row>
    <row r="33" spans="1:57" s="38" customFormat="1" ht="12.75" x14ac:dyDescent="0.2">
      <c r="A33" s="3" t="s">
        <v>91</v>
      </c>
      <c r="B33" s="38" t="s">
        <v>249</v>
      </c>
      <c r="C33" s="3" t="s">
        <v>176</v>
      </c>
      <c r="D33" s="3" t="s">
        <v>8</v>
      </c>
      <c r="E33" s="39">
        <v>17732</v>
      </c>
      <c r="F33" s="40">
        <v>52</v>
      </c>
      <c r="G33" s="39">
        <v>2418</v>
      </c>
      <c r="H33" s="42">
        <v>212.5</v>
      </c>
      <c r="I33" s="42">
        <v>133</v>
      </c>
      <c r="J33" s="42">
        <v>345.5</v>
      </c>
      <c r="K33" s="42">
        <v>45</v>
      </c>
      <c r="L33" s="42">
        <v>18</v>
      </c>
      <c r="M33" s="43">
        <v>18449</v>
      </c>
      <c r="N33" s="44">
        <v>1895</v>
      </c>
      <c r="O33" s="44">
        <v>2000</v>
      </c>
      <c r="P33" s="44">
        <v>2022</v>
      </c>
      <c r="Q33" s="45" t="s">
        <v>13</v>
      </c>
      <c r="R33" s="45" t="s">
        <v>5</v>
      </c>
      <c r="S33" s="46">
        <v>496505</v>
      </c>
      <c r="T33" s="47">
        <f t="shared" si="0"/>
        <v>28.000507556959171</v>
      </c>
      <c r="U33" s="46">
        <v>300</v>
      </c>
      <c r="V33" s="46">
        <v>34892</v>
      </c>
      <c r="W33" s="46">
        <v>3000</v>
      </c>
      <c r="X33" s="46">
        <f t="shared" si="1"/>
        <v>38192</v>
      </c>
      <c r="Y33" s="46">
        <v>239548</v>
      </c>
      <c r="Z33" s="46">
        <v>771245</v>
      </c>
      <c r="AA33" s="49">
        <v>33414</v>
      </c>
      <c r="AB33" s="49">
        <v>667255</v>
      </c>
      <c r="AC33" s="50">
        <v>227467</v>
      </c>
      <c r="AD33" s="49">
        <v>937716</v>
      </c>
      <c r="AE33" s="52">
        <v>61603</v>
      </c>
      <c r="AF33" s="52">
        <v>3895</v>
      </c>
      <c r="AG33" s="52">
        <v>3403</v>
      </c>
      <c r="AH33" s="53">
        <v>11</v>
      </c>
      <c r="AI33" s="52">
        <v>68912</v>
      </c>
      <c r="AJ33" s="52">
        <v>17687</v>
      </c>
      <c r="AK33" s="52">
        <v>15352</v>
      </c>
      <c r="AL33" s="53">
        <v>30</v>
      </c>
      <c r="AM33" s="53">
        <v>52</v>
      </c>
      <c r="AN33" s="54">
        <v>8217</v>
      </c>
      <c r="AO33" s="55">
        <f t="shared" si="5"/>
        <v>0.46339950372208438</v>
      </c>
      <c r="AP33" s="54">
        <v>103212</v>
      </c>
      <c r="AQ33" s="55">
        <f t="shared" si="2"/>
        <v>5.8206632077599822</v>
      </c>
      <c r="AR33" s="54">
        <v>8000</v>
      </c>
      <c r="AS33" s="54">
        <v>35612</v>
      </c>
      <c r="AT33" s="54">
        <v>41910</v>
      </c>
      <c r="AU33" s="54">
        <v>357636</v>
      </c>
      <c r="AV33" s="57">
        <v>0</v>
      </c>
      <c r="AW33" s="54">
        <v>393248</v>
      </c>
      <c r="AX33" s="55">
        <f t="shared" si="3"/>
        <v>22.177306564403338</v>
      </c>
      <c r="AY33" s="55">
        <f t="shared" si="4"/>
        <v>3.8100996008216099</v>
      </c>
      <c r="AZ33" s="54">
        <v>6642</v>
      </c>
      <c r="BA33" s="54">
        <v>65026</v>
      </c>
      <c r="BB33" s="54">
        <v>75026</v>
      </c>
      <c r="BC33" s="58">
        <v>299</v>
      </c>
      <c r="BD33" s="59">
        <v>5295</v>
      </c>
      <c r="BE33" s="60">
        <f t="shared" si="6"/>
        <v>0.29861267764493571</v>
      </c>
    </row>
    <row r="34" spans="1:57" s="38" customFormat="1" ht="12.75" x14ac:dyDescent="0.2">
      <c r="A34" s="3" t="s">
        <v>94</v>
      </c>
      <c r="B34" s="38" t="s">
        <v>252</v>
      </c>
      <c r="C34" s="3" t="s">
        <v>169</v>
      </c>
      <c r="D34" s="3" t="s">
        <v>8</v>
      </c>
      <c r="E34" s="39">
        <v>2489</v>
      </c>
      <c r="F34" s="40">
        <v>24</v>
      </c>
      <c r="G34" s="40">
        <v>768</v>
      </c>
      <c r="H34" s="42">
        <v>57.5</v>
      </c>
      <c r="I34" s="42">
        <v>0</v>
      </c>
      <c r="J34" s="42">
        <v>57.5</v>
      </c>
      <c r="K34" s="42">
        <v>12</v>
      </c>
      <c r="L34" s="42">
        <v>2</v>
      </c>
      <c r="M34" s="43">
        <v>2626</v>
      </c>
      <c r="N34" s="44">
        <v>1974</v>
      </c>
      <c r="O34" s="44">
        <v>2022</v>
      </c>
      <c r="P34" s="45"/>
      <c r="Q34" s="45" t="s">
        <v>9</v>
      </c>
      <c r="R34" s="45" t="s">
        <v>5</v>
      </c>
      <c r="S34" s="46">
        <v>90095</v>
      </c>
      <c r="T34" s="47">
        <f t="shared" si="0"/>
        <v>36.197267979108076</v>
      </c>
      <c r="U34" s="46">
        <v>200</v>
      </c>
      <c r="V34" s="46">
        <v>17496</v>
      </c>
      <c r="W34" s="46">
        <v>8149</v>
      </c>
      <c r="X34" s="46">
        <f t="shared" si="1"/>
        <v>25845</v>
      </c>
      <c r="Y34" s="46">
        <v>69245</v>
      </c>
      <c r="Z34" s="46">
        <v>177036</v>
      </c>
      <c r="AA34" s="49">
        <v>17668</v>
      </c>
      <c r="AB34" s="49">
        <v>88333</v>
      </c>
      <c r="AC34" s="50">
        <v>30013</v>
      </c>
      <c r="AD34" s="49">
        <v>138838</v>
      </c>
      <c r="AE34" s="52">
        <v>12150</v>
      </c>
      <c r="AF34" s="53">
        <v>800</v>
      </c>
      <c r="AG34" s="53">
        <v>585</v>
      </c>
      <c r="AH34" s="53">
        <v>45</v>
      </c>
      <c r="AI34" s="52">
        <v>13580</v>
      </c>
      <c r="AJ34" s="52">
        <v>13158</v>
      </c>
      <c r="AK34" s="52">
        <v>10598</v>
      </c>
      <c r="AL34" s="53">
        <v>11</v>
      </c>
      <c r="AM34" s="53">
        <v>53</v>
      </c>
      <c r="AN34" s="54">
        <v>2872</v>
      </c>
      <c r="AO34" s="55">
        <f t="shared" si="5"/>
        <v>1.1538770590598635</v>
      </c>
      <c r="AP34" s="54">
        <v>1183</v>
      </c>
      <c r="AQ34" s="55">
        <f t="shared" si="2"/>
        <v>0.47529128163921253</v>
      </c>
      <c r="AR34" s="54">
        <v>300</v>
      </c>
      <c r="AS34" s="54">
        <v>6063</v>
      </c>
      <c r="AT34" s="54">
        <v>6354</v>
      </c>
      <c r="AU34" s="54">
        <v>7096</v>
      </c>
      <c r="AV34" s="57">
        <v>116</v>
      </c>
      <c r="AW34" s="54">
        <v>13159</v>
      </c>
      <c r="AX34" s="55">
        <f t="shared" si="3"/>
        <v>5.2868621936520688</v>
      </c>
      <c r="AY34" s="55">
        <f t="shared" si="4"/>
        <v>11.123415046491969</v>
      </c>
      <c r="AZ34" s="54">
        <v>50</v>
      </c>
      <c r="BA34" s="54">
        <v>3100</v>
      </c>
      <c r="BB34" s="54">
        <v>23382</v>
      </c>
      <c r="BC34" s="58">
        <v>93</v>
      </c>
      <c r="BD34" s="59">
        <v>1422</v>
      </c>
      <c r="BE34" s="60">
        <f t="shared" si="6"/>
        <v>0.5713137806347931</v>
      </c>
    </row>
    <row r="35" spans="1:57" s="38" customFormat="1" ht="12.75" x14ac:dyDescent="0.2">
      <c r="A35" s="3" t="s">
        <v>96</v>
      </c>
      <c r="B35" s="38" t="s">
        <v>96</v>
      </c>
      <c r="C35" s="3" t="s">
        <v>191</v>
      </c>
      <c r="D35" s="3" t="s">
        <v>8</v>
      </c>
      <c r="E35" s="39">
        <v>1379</v>
      </c>
      <c r="F35" s="40">
        <v>52</v>
      </c>
      <c r="G35" s="39">
        <v>1326</v>
      </c>
      <c r="H35" s="42">
        <v>38</v>
      </c>
      <c r="I35" s="42">
        <v>0</v>
      </c>
      <c r="J35" s="42">
        <v>38</v>
      </c>
      <c r="K35" s="42">
        <v>26</v>
      </c>
      <c r="L35" s="42">
        <v>2</v>
      </c>
      <c r="M35" s="43">
        <v>2846</v>
      </c>
      <c r="N35" s="45"/>
      <c r="O35" s="45"/>
      <c r="P35" s="45"/>
      <c r="Q35" s="45"/>
      <c r="R35" s="45"/>
      <c r="S35" s="46">
        <v>44000</v>
      </c>
      <c r="T35" s="47">
        <f t="shared" si="0"/>
        <v>31.907179115300941</v>
      </c>
      <c r="U35" s="46">
        <v>2584</v>
      </c>
      <c r="V35" s="46">
        <v>0</v>
      </c>
      <c r="W35" s="46">
        <v>5750</v>
      </c>
      <c r="X35" s="46">
        <f t="shared" si="1"/>
        <v>8334</v>
      </c>
      <c r="Y35" s="46">
        <v>81079</v>
      </c>
      <c r="Z35" s="46">
        <v>127663</v>
      </c>
      <c r="AA35" s="49">
        <v>6635</v>
      </c>
      <c r="AB35" s="49">
        <v>43976</v>
      </c>
      <c r="AC35" s="50">
        <v>33631</v>
      </c>
      <c r="AD35" s="49">
        <v>88110</v>
      </c>
      <c r="AE35" s="52">
        <v>20418</v>
      </c>
      <c r="AF35" s="52">
        <v>1252</v>
      </c>
      <c r="AG35" s="53">
        <v>916</v>
      </c>
      <c r="AH35" s="53">
        <v>9</v>
      </c>
      <c r="AI35" s="52">
        <v>22595</v>
      </c>
      <c r="AJ35" s="52">
        <v>13757</v>
      </c>
      <c r="AK35" s="52">
        <v>12351</v>
      </c>
      <c r="AL35" s="53">
        <v>1</v>
      </c>
      <c r="AM35" s="53">
        <v>53</v>
      </c>
      <c r="AN35" s="54">
        <v>1079</v>
      </c>
      <c r="AO35" s="55">
        <f t="shared" si="5"/>
        <v>0.78245105148658445</v>
      </c>
      <c r="AP35" s="54">
        <v>5712</v>
      </c>
      <c r="AQ35" s="55">
        <f t="shared" si="2"/>
        <v>4.1421319796954315</v>
      </c>
      <c r="AR35" s="54">
        <v>1530</v>
      </c>
      <c r="AS35" s="54">
        <v>916</v>
      </c>
      <c r="AT35" s="54">
        <v>1128</v>
      </c>
      <c r="AU35" s="54">
        <v>8112</v>
      </c>
      <c r="AV35" s="57">
        <v>28</v>
      </c>
      <c r="AW35" s="54">
        <v>9028</v>
      </c>
      <c r="AX35" s="55">
        <f t="shared" si="3"/>
        <v>6.5467730239303847</v>
      </c>
      <c r="AY35" s="55">
        <f t="shared" si="4"/>
        <v>1.580532212885154</v>
      </c>
      <c r="AZ35" s="54">
        <v>190</v>
      </c>
      <c r="BA35" s="54">
        <v>250</v>
      </c>
      <c r="BB35" s="54">
        <v>3200</v>
      </c>
      <c r="BC35" s="58">
        <v>143</v>
      </c>
      <c r="BD35" s="59">
        <v>1505</v>
      </c>
      <c r="BE35" s="60">
        <f t="shared" si="6"/>
        <v>1.0913705583756346</v>
      </c>
    </row>
    <row r="36" spans="1:57" s="38" customFormat="1" ht="12.75" x14ac:dyDescent="0.2">
      <c r="A36" s="3" t="s">
        <v>98</v>
      </c>
      <c r="B36" s="38" t="s">
        <v>255</v>
      </c>
      <c r="C36" s="3" t="s">
        <v>181</v>
      </c>
      <c r="D36" s="3" t="s">
        <v>8</v>
      </c>
      <c r="E36" s="39">
        <v>2875</v>
      </c>
      <c r="F36" s="40">
        <v>35</v>
      </c>
      <c r="G36" s="40">
        <v>828</v>
      </c>
      <c r="H36" s="42">
        <v>82</v>
      </c>
      <c r="I36" s="42">
        <v>13</v>
      </c>
      <c r="J36" s="42">
        <v>95</v>
      </c>
      <c r="K36" s="42">
        <v>10</v>
      </c>
      <c r="L36" s="42">
        <v>4</v>
      </c>
      <c r="M36" s="43">
        <v>3000</v>
      </c>
      <c r="N36" s="44">
        <v>1895</v>
      </c>
      <c r="O36" s="44">
        <v>2000</v>
      </c>
      <c r="P36" s="44">
        <v>2021</v>
      </c>
      <c r="Q36" s="45" t="s">
        <v>9</v>
      </c>
      <c r="R36" s="45" t="s">
        <v>5</v>
      </c>
      <c r="S36" s="46">
        <v>83504</v>
      </c>
      <c r="T36" s="47">
        <f t="shared" si="0"/>
        <v>29.04486956521739</v>
      </c>
      <c r="U36" s="46">
        <v>4872</v>
      </c>
      <c r="V36" s="46">
        <v>23519</v>
      </c>
      <c r="W36" s="46">
        <v>18645</v>
      </c>
      <c r="X36" s="46">
        <f t="shared" si="1"/>
        <v>47036</v>
      </c>
      <c r="Y36" s="46">
        <v>60696</v>
      </c>
      <c r="Z36" s="46">
        <v>172591</v>
      </c>
      <c r="AA36" s="49">
        <v>9198</v>
      </c>
      <c r="AB36" s="49">
        <v>108997</v>
      </c>
      <c r="AC36" s="50">
        <v>30796</v>
      </c>
      <c r="AD36" s="49">
        <v>162756</v>
      </c>
      <c r="AE36" s="52">
        <v>17014</v>
      </c>
      <c r="AF36" s="52">
        <v>2525</v>
      </c>
      <c r="AG36" s="53">
        <v>545</v>
      </c>
      <c r="AH36" s="53">
        <v>45</v>
      </c>
      <c r="AI36" s="52">
        <v>20129</v>
      </c>
      <c r="AJ36" s="52">
        <v>13158</v>
      </c>
      <c r="AK36" s="52">
        <v>10598</v>
      </c>
      <c r="AL36" s="53">
        <v>7</v>
      </c>
      <c r="AM36" s="53">
        <v>53</v>
      </c>
      <c r="AN36" s="54">
        <v>1130</v>
      </c>
      <c r="AO36" s="55">
        <f t="shared" si="5"/>
        <v>0.39304347826086955</v>
      </c>
      <c r="AP36" s="54">
        <v>9500</v>
      </c>
      <c r="AQ36" s="55">
        <f t="shared" si="2"/>
        <v>3.3043478260869565</v>
      </c>
      <c r="AR36" s="54">
        <v>2100</v>
      </c>
      <c r="AS36" s="54">
        <v>1909</v>
      </c>
      <c r="AT36" s="54">
        <v>2251</v>
      </c>
      <c r="AU36" s="54">
        <v>9805</v>
      </c>
      <c r="AV36" s="57">
        <v>315</v>
      </c>
      <c r="AW36" s="54">
        <v>11714</v>
      </c>
      <c r="AX36" s="55">
        <f t="shared" si="3"/>
        <v>4.0744347826086953</v>
      </c>
      <c r="AY36" s="55">
        <f t="shared" si="4"/>
        <v>1.2330526315789474</v>
      </c>
      <c r="AZ36" s="54">
        <v>840</v>
      </c>
      <c r="BA36" s="54">
        <v>12722</v>
      </c>
      <c r="BB36" s="54">
        <v>2040</v>
      </c>
      <c r="BC36" s="58">
        <v>75</v>
      </c>
      <c r="BD36" s="59">
        <v>1546</v>
      </c>
      <c r="BE36" s="60">
        <f t="shared" si="6"/>
        <v>0.53773913043478261</v>
      </c>
    </row>
    <row r="37" spans="1:57" s="38" customFormat="1" ht="12.75" x14ac:dyDescent="0.2">
      <c r="A37" s="3" t="s">
        <v>99</v>
      </c>
      <c r="B37" s="38" t="s">
        <v>256</v>
      </c>
      <c r="C37" s="3" t="s">
        <v>187</v>
      </c>
      <c r="D37" s="3" t="s">
        <v>8</v>
      </c>
      <c r="E37" s="39">
        <v>4466</v>
      </c>
      <c r="F37" s="40">
        <v>52</v>
      </c>
      <c r="G37" s="39">
        <v>2392</v>
      </c>
      <c r="H37" s="42">
        <v>80</v>
      </c>
      <c r="I37" s="42">
        <v>305</v>
      </c>
      <c r="J37" s="42">
        <v>385</v>
      </c>
      <c r="K37" s="42">
        <v>23.5</v>
      </c>
      <c r="L37" s="42">
        <v>10</v>
      </c>
      <c r="M37" s="43">
        <v>18400</v>
      </c>
      <c r="N37" s="44">
        <v>2014</v>
      </c>
      <c r="O37" s="44">
        <v>2014</v>
      </c>
      <c r="P37" s="44">
        <v>2023</v>
      </c>
      <c r="Q37" s="45" t="s">
        <v>5</v>
      </c>
      <c r="R37" s="45" t="s">
        <v>5</v>
      </c>
      <c r="S37" s="46">
        <v>243740</v>
      </c>
      <c r="T37" s="47">
        <f t="shared" ref="T37:T68" si="7">S37/E37</f>
        <v>54.576802507836987</v>
      </c>
      <c r="U37" s="46">
        <v>300</v>
      </c>
      <c r="V37" s="46">
        <v>106849</v>
      </c>
      <c r="W37" s="46">
        <v>3000</v>
      </c>
      <c r="X37" s="46">
        <f t="shared" ref="X37:X68" si="8">SUM(U37:W37)</f>
        <v>110149</v>
      </c>
      <c r="Y37" s="46">
        <v>647467</v>
      </c>
      <c r="Z37" s="46">
        <v>998356</v>
      </c>
      <c r="AA37" s="49">
        <v>33000</v>
      </c>
      <c r="AB37" s="49">
        <v>657811</v>
      </c>
      <c r="AC37" s="50">
        <v>288131</v>
      </c>
      <c r="AD37" s="49">
        <v>998356</v>
      </c>
      <c r="AE37" s="52">
        <v>21027</v>
      </c>
      <c r="AF37" s="52">
        <v>2653</v>
      </c>
      <c r="AG37" s="52">
        <v>1520</v>
      </c>
      <c r="AH37" s="53">
        <v>45</v>
      </c>
      <c r="AI37" s="52">
        <v>25245</v>
      </c>
      <c r="AJ37" s="52">
        <v>14577</v>
      </c>
      <c r="AK37" s="52">
        <v>23021</v>
      </c>
      <c r="AL37" s="53">
        <v>0</v>
      </c>
      <c r="AM37" s="53">
        <v>55</v>
      </c>
      <c r="AN37" s="54">
        <v>3271</v>
      </c>
      <c r="AO37" s="55">
        <f t="shared" si="5"/>
        <v>0.73242274966412901</v>
      </c>
      <c r="AP37" s="54">
        <v>22338</v>
      </c>
      <c r="AQ37" s="55">
        <f t="shared" si="2"/>
        <v>5.0017913121361399</v>
      </c>
      <c r="AR37" s="54">
        <v>6894</v>
      </c>
      <c r="AS37" s="54">
        <v>5702</v>
      </c>
      <c r="AT37" s="54">
        <v>6391</v>
      </c>
      <c r="AU37" s="54">
        <v>25855</v>
      </c>
      <c r="AV37" s="57">
        <v>189</v>
      </c>
      <c r="AW37" s="54">
        <v>31557</v>
      </c>
      <c r="AX37" s="55">
        <f t="shared" si="3"/>
        <v>7.0660546350201523</v>
      </c>
      <c r="AY37" s="55">
        <f t="shared" si="4"/>
        <v>1.4127048079505775</v>
      </c>
      <c r="AZ37" s="54">
        <v>1454</v>
      </c>
      <c r="BA37" s="54">
        <v>11565</v>
      </c>
      <c r="BB37" s="54">
        <v>164250</v>
      </c>
      <c r="BC37" s="58">
        <v>380</v>
      </c>
      <c r="BD37" s="59">
        <v>5793</v>
      </c>
      <c r="BE37" s="60">
        <f t="shared" si="6"/>
        <v>1.2971339005821765</v>
      </c>
    </row>
    <row r="38" spans="1:57" s="38" customFormat="1" ht="12.75" x14ac:dyDescent="0.2">
      <c r="A38" s="3" t="s">
        <v>100</v>
      </c>
      <c r="B38" s="38" t="s">
        <v>257</v>
      </c>
      <c r="C38" s="3" t="s">
        <v>187</v>
      </c>
      <c r="D38" s="3" t="s">
        <v>8</v>
      </c>
      <c r="E38" s="39">
        <v>4602</v>
      </c>
      <c r="F38" s="40">
        <v>36</v>
      </c>
      <c r="G38" s="39">
        <v>1404</v>
      </c>
      <c r="H38" s="42">
        <v>56</v>
      </c>
      <c r="I38" s="42">
        <v>3</v>
      </c>
      <c r="J38" s="42">
        <v>59</v>
      </c>
      <c r="K38" s="42">
        <v>38</v>
      </c>
      <c r="L38" s="42">
        <v>3</v>
      </c>
      <c r="M38" s="43">
        <v>9520</v>
      </c>
      <c r="N38" s="44">
        <v>1996</v>
      </c>
      <c r="O38" s="44">
        <v>1996</v>
      </c>
      <c r="P38" s="44">
        <v>2016</v>
      </c>
      <c r="Q38" s="45" t="s">
        <v>5</v>
      </c>
      <c r="R38" s="45" t="s">
        <v>5</v>
      </c>
      <c r="S38" s="46">
        <v>36400</v>
      </c>
      <c r="T38" s="47">
        <f t="shared" si="7"/>
        <v>7.9096045197740112</v>
      </c>
      <c r="U38" s="46">
        <v>200</v>
      </c>
      <c r="V38" s="46">
        <v>6085</v>
      </c>
      <c r="W38" s="46">
        <v>3900</v>
      </c>
      <c r="X38" s="46">
        <f t="shared" si="8"/>
        <v>10185</v>
      </c>
      <c r="Y38" s="46">
        <v>87561</v>
      </c>
      <c r="Z38" s="46">
        <v>130246</v>
      </c>
      <c r="AA38" s="49">
        <v>16096</v>
      </c>
      <c r="AB38" s="49">
        <v>66319</v>
      </c>
      <c r="AC38" s="50">
        <v>41876</v>
      </c>
      <c r="AD38" s="49">
        <v>127071</v>
      </c>
      <c r="AE38" s="52">
        <v>30736</v>
      </c>
      <c r="AF38" s="52">
        <v>2352</v>
      </c>
      <c r="AG38" s="52">
        <v>1373</v>
      </c>
      <c r="AH38" s="53">
        <v>236</v>
      </c>
      <c r="AI38" s="52">
        <v>34697</v>
      </c>
      <c r="AJ38" s="52">
        <v>13158</v>
      </c>
      <c r="AK38" s="52">
        <v>10598</v>
      </c>
      <c r="AL38" s="53">
        <v>27</v>
      </c>
      <c r="AM38" s="53">
        <v>54</v>
      </c>
      <c r="AN38" s="54">
        <v>2087</v>
      </c>
      <c r="AO38" s="55">
        <f t="shared" si="5"/>
        <v>0.45349847892220774</v>
      </c>
      <c r="AP38" s="54">
        <v>5166</v>
      </c>
      <c r="AQ38" s="55">
        <f t="shared" si="2"/>
        <v>1.1225554106910038</v>
      </c>
      <c r="AR38" s="54">
        <v>190</v>
      </c>
      <c r="AS38" s="54">
        <v>2098</v>
      </c>
      <c r="AT38" s="54">
        <v>3568</v>
      </c>
      <c r="AU38" s="54">
        <v>10636</v>
      </c>
      <c r="AV38" s="57">
        <v>53</v>
      </c>
      <c r="AW38" s="54">
        <v>12734</v>
      </c>
      <c r="AX38" s="55">
        <f t="shared" si="3"/>
        <v>2.7670578009561062</v>
      </c>
      <c r="AY38" s="55">
        <f t="shared" si="4"/>
        <v>2.4649632210607821</v>
      </c>
      <c r="AZ38" s="54">
        <v>382</v>
      </c>
      <c r="BA38" s="54">
        <v>2260</v>
      </c>
      <c r="BB38" s="54"/>
      <c r="BC38" s="58">
        <v>36</v>
      </c>
      <c r="BD38" s="59">
        <v>297</v>
      </c>
      <c r="BE38" s="60">
        <f t="shared" si="6"/>
        <v>6.4537157757496744E-2</v>
      </c>
    </row>
    <row r="39" spans="1:57" s="64" customFormat="1" ht="12.75" x14ac:dyDescent="0.2">
      <c r="A39" s="3" t="s">
        <v>102</v>
      </c>
      <c r="B39" s="38" t="s">
        <v>259</v>
      </c>
      <c r="C39" s="3" t="s">
        <v>184</v>
      </c>
      <c r="D39" s="3" t="s">
        <v>8</v>
      </c>
      <c r="E39" s="39">
        <v>1415</v>
      </c>
      <c r="F39" s="40">
        <v>32</v>
      </c>
      <c r="G39" s="40">
        <v>240</v>
      </c>
      <c r="H39" s="42">
        <v>7.5</v>
      </c>
      <c r="I39" s="42">
        <v>0</v>
      </c>
      <c r="J39" s="42">
        <v>7.5</v>
      </c>
      <c r="K39" s="42">
        <v>0</v>
      </c>
      <c r="L39" s="42">
        <v>1</v>
      </c>
      <c r="M39" s="45" t="s">
        <v>6</v>
      </c>
      <c r="N39" s="44">
        <v>1853</v>
      </c>
      <c r="O39" s="45" t="s">
        <v>6</v>
      </c>
      <c r="P39" s="45" t="s">
        <v>6</v>
      </c>
      <c r="Q39" s="45" t="s">
        <v>13</v>
      </c>
      <c r="R39" s="45" t="s">
        <v>13</v>
      </c>
      <c r="S39" s="46">
        <v>0</v>
      </c>
      <c r="T39" s="47">
        <f t="shared" si="7"/>
        <v>0</v>
      </c>
      <c r="U39" s="46">
        <v>0</v>
      </c>
      <c r="V39" s="46">
        <v>2000</v>
      </c>
      <c r="W39" s="119">
        <v>0</v>
      </c>
      <c r="X39" s="46">
        <f t="shared" si="8"/>
        <v>2000</v>
      </c>
      <c r="Y39" s="46">
        <v>8706</v>
      </c>
      <c r="Z39" s="46">
        <v>10706</v>
      </c>
      <c r="AA39" s="49">
        <v>927</v>
      </c>
      <c r="AB39" s="49">
        <v>7027</v>
      </c>
      <c r="AC39" s="50">
        <v>0</v>
      </c>
      <c r="AD39" s="49">
        <v>7954</v>
      </c>
      <c r="AE39" s="52">
        <v>6832</v>
      </c>
      <c r="AF39" s="53">
        <v>236</v>
      </c>
      <c r="AG39" s="53">
        <v>0</v>
      </c>
      <c r="AH39" s="53">
        <v>5</v>
      </c>
      <c r="AI39" s="52">
        <v>7073</v>
      </c>
      <c r="AJ39" s="52">
        <v>0</v>
      </c>
      <c r="AK39" s="52">
        <v>0</v>
      </c>
      <c r="AL39" s="53">
        <v>0</v>
      </c>
      <c r="AM39" s="53">
        <v>52</v>
      </c>
      <c r="AN39" s="57">
        <v>62</v>
      </c>
      <c r="AO39" s="55">
        <f t="shared" si="5"/>
        <v>4.3816254416961131E-2</v>
      </c>
      <c r="AP39" s="54">
        <v>1480</v>
      </c>
      <c r="AQ39" s="55">
        <f t="shared" si="2"/>
        <v>1.0459363957597174</v>
      </c>
      <c r="AR39" s="54">
        <v>94</v>
      </c>
      <c r="AS39" s="54">
        <v>0</v>
      </c>
      <c r="AT39" s="54">
        <v>165</v>
      </c>
      <c r="AU39" s="57">
        <v>389</v>
      </c>
      <c r="AV39" s="57">
        <v>83</v>
      </c>
      <c r="AW39" s="57">
        <v>389</v>
      </c>
      <c r="AX39" s="55">
        <f t="shared" si="3"/>
        <v>0.27491166077738516</v>
      </c>
      <c r="AY39" s="55">
        <f t="shared" si="4"/>
        <v>0.26283783783783782</v>
      </c>
      <c r="AZ39" s="54">
        <v>22</v>
      </c>
      <c r="BA39" s="54">
        <v>140</v>
      </c>
      <c r="BB39" s="54">
        <v>0</v>
      </c>
      <c r="BC39" s="58">
        <v>41</v>
      </c>
      <c r="BD39" s="59">
        <v>157</v>
      </c>
      <c r="BE39" s="60">
        <f t="shared" si="6"/>
        <v>0.11095406360424029</v>
      </c>
    </row>
    <row r="40" spans="1:57" s="38" customFormat="1" ht="12.75" x14ac:dyDescent="0.2">
      <c r="A40" s="3" t="s">
        <v>105</v>
      </c>
      <c r="B40" s="38" t="s">
        <v>262</v>
      </c>
      <c r="C40" s="3" t="s">
        <v>198</v>
      </c>
      <c r="D40" s="3" t="s">
        <v>8</v>
      </c>
      <c r="E40" s="39">
        <v>2287</v>
      </c>
      <c r="F40" s="40">
        <v>52</v>
      </c>
      <c r="G40" s="40">
        <v>952</v>
      </c>
      <c r="H40" s="42">
        <v>24</v>
      </c>
      <c r="I40" s="42">
        <v>0</v>
      </c>
      <c r="J40" s="42">
        <v>24</v>
      </c>
      <c r="K40" s="42">
        <v>25</v>
      </c>
      <c r="L40" s="42">
        <v>1</v>
      </c>
      <c r="M40" s="43">
        <v>4000</v>
      </c>
      <c r="N40" s="44">
        <v>1840</v>
      </c>
      <c r="O40" s="44">
        <v>1996</v>
      </c>
      <c r="P40" s="44">
        <v>2022</v>
      </c>
      <c r="Q40" s="45" t="s">
        <v>5</v>
      </c>
      <c r="R40" s="45" t="s">
        <v>5</v>
      </c>
      <c r="S40" s="46">
        <v>750</v>
      </c>
      <c r="T40" s="47">
        <f t="shared" si="7"/>
        <v>0.3279405334499344</v>
      </c>
      <c r="U40" s="46">
        <v>3752</v>
      </c>
      <c r="V40" s="46">
        <v>11707</v>
      </c>
      <c r="W40" s="46" t="s">
        <v>6</v>
      </c>
      <c r="X40" s="46">
        <f t="shared" si="8"/>
        <v>15459</v>
      </c>
      <c r="Y40" s="46">
        <v>92043</v>
      </c>
      <c r="Z40" s="46">
        <v>108252</v>
      </c>
      <c r="AA40" s="49">
        <v>5762</v>
      </c>
      <c r="AB40" s="49">
        <v>33386</v>
      </c>
      <c r="AC40" s="50">
        <v>64674</v>
      </c>
      <c r="AD40" s="49">
        <v>111409</v>
      </c>
      <c r="AE40" s="52">
        <v>13192</v>
      </c>
      <c r="AF40" s="52">
        <v>2117</v>
      </c>
      <c r="AG40" s="53">
        <v>433</v>
      </c>
      <c r="AH40" s="53">
        <v>22</v>
      </c>
      <c r="AI40" s="52">
        <v>15764</v>
      </c>
      <c r="AJ40" s="52">
        <v>820</v>
      </c>
      <c r="AK40" s="52">
        <v>10670</v>
      </c>
      <c r="AL40" s="53">
        <v>1</v>
      </c>
      <c r="AM40" s="53">
        <v>52</v>
      </c>
      <c r="AN40" s="54">
        <v>1165</v>
      </c>
      <c r="AO40" s="55">
        <f t="shared" si="5"/>
        <v>0.50940096195889817</v>
      </c>
      <c r="AP40" s="54">
        <v>3110</v>
      </c>
      <c r="AQ40" s="55">
        <f t="shared" si="2"/>
        <v>1.359860078705728</v>
      </c>
      <c r="AR40" s="54">
        <v>948</v>
      </c>
      <c r="AS40" s="54">
        <v>919</v>
      </c>
      <c r="AT40" s="54">
        <v>1311</v>
      </c>
      <c r="AU40" s="54">
        <v>4800</v>
      </c>
      <c r="AV40" s="57">
        <v>269</v>
      </c>
      <c r="AW40" s="54">
        <v>5719</v>
      </c>
      <c r="AX40" s="55">
        <f t="shared" ref="AX40:AX71" si="9">AW40/E40</f>
        <v>2.5006558810669</v>
      </c>
      <c r="AY40" s="55">
        <f t="shared" si="4"/>
        <v>1.8389067524115756</v>
      </c>
      <c r="AZ40" s="54">
        <v>200</v>
      </c>
      <c r="BA40" s="54">
        <v>200</v>
      </c>
      <c r="BB40" s="54">
        <v>200</v>
      </c>
      <c r="BC40" s="58">
        <v>47</v>
      </c>
      <c r="BD40" s="59">
        <v>1056</v>
      </c>
      <c r="BE40" s="60">
        <f t="shared" si="6"/>
        <v>0.46174027109750765</v>
      </c>
    </row>
    <row r="41" spans="1:57" s="38" customFormat="1" ht="12.75" x14ac:dyDescent="0.2">
      <c r="A41" s="3" t="s">
        <v>107</v>
      </c>
      <c r="B41" s="38" t="s">
        <v>264</v>
      </c>
      <c r="C41" s="3" t="s">
        <v>169</v>
      </c>
      <c r="D41" s="3" t="s">
        <v>8</v>
      </c>
      <c r="E41" s="39">
        <v>1223</v>
      </c>
      <c r="F41" s="40">
        <v>28</v>
      </c>
      <c r="G41" s="40">
        <v>560</v>
      </c>
      <c r="H41" s="42">
        <v>28</v>
      </c>
      <c r="I41" s="42">
        <v>0</v>
      </c>
      <c r="J41" s="42">
        <v>28</v>
      </c>
      <c r="K41" s="42">
        <v>4</v>
      </c>
      <c r="L41" s="42">
        <v>1</v>
      </c>
      <c r="M41" s="43">
        <v>2260</v>
      </c>
      <c r="N41" s="44">
        <v>1927</v>
      </c>
      <c r="O41" s="44">
        <v>1991</v>
      </c>
      <c r="P41" s="44">
        <v>2021</v>
      </c>
      <c r="Q41" s="45" t="s">
        <v>10</v>
      </c>
      <c r="R41" s="45" t="s">
        <v>5</v>
      </c>
      <c r="S41" s="46">
        <v>34000</v>
      </c>
      <c r="T41" s="47">
        <f t="shared" si="7"/>
        <v>27.800490596892885</v>
      </c>
      <c r="U41" s="46">
        <v>200</v>
      </c>
      <c r="V41" s="46">
        <v>2520</v>
      </c>
      <c r="W41" s="46">
        <v>4500</v>
      </c>
      <c r="X41" s="46">
        <f t="shared" si="8"/>
        <v>7220</v>
      </c>
      <c r="Y41" s="46">
        <v>33099</v>
      </c>
      <c r="Z41" s="46">
        <v>69819</v>
      </c>
      <c r="AA41" s="49">
        <v>6600</v>
      </c>
      <c r="AB41" s="49">
        <v>31676</v>
      </c>
      <c r="AC41" s="50">
        <v>22948</v>
      </c>
      <c r="AD41" s="49">
        <v>61882</v>
      </c>
      <c r="AE41" s="52">
        <v>9897</v>
      </c>
      <c r="AF41" s="53">
        <v>978</v>
      </c>
      <c r="AG41" s="53">
        <v>544</v>
      </c>
      <c r="AH41" s="53">
        <v>1</v>
      </c>
      <c r="AI41" s="52">
        <v>11420</v>
      </c>
      <c r="AJ41" s="52">
        <v>13158</v>
      </c>
      <c r="AK41" s="52">
        <v>10598</v>
      </c>
      <c r="AL41" s="53">
        <v>13</v>
      </c>
      <c r="AM41" s="53">
        <v>53</v>
      </c>
      <c r="AN41" s="57">
        <v>409</v>
      </c>
      <c r="AO41" s="55">
        <f t="shared" si="5"/>
        <v>0.33442354865085855</v>
      </c>
      <c r="AP41" s="57">
        <v>980</v>
      </c>
      <c r="AQ41" s="55">
        <f t="shared" si="2"/>
        <v>0.80130825838103026</v>
      </c>
      <c r="AR41" s="54"/>
      <c r="AS41" s="54">
        <v>889</v>
      </c>
      <c r="AT41" s="54">
        <v>1053</v>
      </c>
      <c r="AU41" s="54">
        <v>5188</v>
      </c>
      <c r="AV41" s="57">
        <v>0</v>
      </c>
      <c r="AW41" s="54">
        <v>6077</v>
      </c>
      <c r="AX41" s="55">
        <f t="shared" si="9"/>
        <v>4.9689288634505315</v>
      </c>
      <c r="AY41" s="55">
        <f t="shared" si="4"/>
        <v>6.2010204081632656</v>
      </c>
      <c r="AZ41" s="54">
        <v>260</v>
      </c>
      <c r="BA41" s="54"/>
      <c r="BB41" s="54">
        <v>4109</v>
      </c>
      <c r="BC41" s="58">
        <v>11</v>
      </c>
      <c r="BD41" s="59">
        <v>196</v>
      </c>
      <c r="BE41" s="60">
        <f t="shared" si="6"/>
        <v>0.16026165167620604</v>
      </c>
    </row>
    <row r="42" spans="1:57" s="38" customFormat="1" ht="12.75" x14ac:dyDescent="0.2">
      <c r="A42" s="3" t="s">
        <v>108</v>
      </c>
      <c r="B42" s="38" t="s">
        <v>265</v>
      </c>
      <c r="C42" s="3" t="s">
        <v>226</v>
      </c>
      <c r="D42" s="3" t="s">
        <v>8</v>
      </c>
      <c r="E42" s="39">
        <v>6495</v>
      </c>
      <c r="F42" s="40">
        <v>52</v>
      </c>
      <c r="G42" s="39">
        <v>2496</v>
      </c>
      <c r="H42" s="42">
        <v>195</v>
      </c>
      <c r="I42" s="42">
        <v>0</v>
      </c>
      <c r="J42" s="42">
        <v>195</v>
      </c>
      <c r="K42" s="42">
        <v>29</v>
      </c>
      <c r="L42" s="42">
        <v>6</v>
      </c>
      <c r="M42" s="43">
        <v>9430</v>
      </c>
      <c r="N42" s="44">
        <v>1913</v>
      </c>
      <c r="O42" s="44">
        <v>2013</v>
      </c>
      <c r="P42" s="44">
        <v>2013</v>
      </c>
      <c r="Q42" s="45" t="s">
        <v>13</v>
      </c>
      <c r="R42" s="45" t="s">
        <v>13</v>
      </c>
      <c r="S42" s="46">
        <v>187019</v>
      </c>
      <c r="T42" s="47">
        <f t="shared" si="7"/>
        <v>28.794303310238647</v>
      </c>
      <c r="U42" s="46">
        <v>9565</v>
      </c>
      <c r="V42" s="46">
        <v>0</v>
      </c>
      <c r="W42" s="46">
        <v>1900</v>
      </c>
      <c r="X42" s="46">
        <f t="shared" si="8"/>
        <v>11465</v>
      </c>
      <c r="Y42" s="46">
        <v>20108</v>
      </c>
      <c r="Z42" s="46">
        <v>216692</v>
      </c>
      <c r="AA42" s="49">
        <v>19729</v>
      </c>
      <c r="AB42" s="49">
        <v>203446</v>
      </c>
      <c r="AC42" s="50">
        <v>48711</v>
      </c>
      <c r="AD42" s="49">
        <v>281240</v>
      </c>
      <c r="AE42" s="52">
        <v>22918</v>
      </c>
      <c r="AF42" s="52">
        <v>1488</v>
      </c>
      <c r="AG42" s="52">
        <v>1389</v>
      </c>
      <c r="AH42" s="53">
        <v>21</v>
      </c>
      <c r="AI42" s="52">
        <v>25816</v>
      </c>
      <c r="AJ42" s="52">
        <v>13757</v>
      </c>
      <c r="AK42" s="52">
        <v>12351</v>
      </c>
      <c r="AL42" s="53">
        <v>15</v>
      </c>
      <c r="AM42" s="53">
        <v>52</v>
      </c>
      <c r="AN42" s="54">
        <v>4012</v>
      </c>
      <c r="AO42" s="55">
        <f t="shared" si="5"/>
        <v>0.61770592763664356</v>
      </c>
      <c r="AP42" s="54">
        <v>28058</v>
      </c>
      <c r="AQ42" s="55">
        <f t="shared" si="2"/>
        <v>4.3199384141647421</v>
      </c>
      <c r="AR42" s="54">
        <v>7000</v>
      </c>
      <c r="AS42" s="54">
        <v>6604</v>
      </c>
      <c r="AT42" s="54">
        <v>7686</v>
      </c>
      <c r="AU42" s="54">
        <v>29307</v>
      </c>
      <c r="AV42" s="57">
        <v>35</v>
      </c>
      <c r="AW42" s="54">
        <v>35911</v>
      </c>
      <c r="AX42" s="55">
        <f t="shared" si="9"/>
        <v>5.5290223248652808</v>
      </c>
      <c r="AY42" s="55">
        <f t="shared" si="4"/>
        <v>1.2798845249126809</v>
      </c>
      <c r="AZ42" s="54">
        <v>2889</v>
      </c>
      <c r="BA42" s="54">
        <v>16990</v>
      </c>
      <c r="BB42" s="54">
        <v>6896</v>
      </c>
      <c r="BC42" s="58">
        <v>549</v>
      </c>
      <c r="BD42" s="59">
        <v>5141</v>
      </c>
      <c r="BE42" s="60">
        <f t="shared" si="6"/>
        <v>0.79153194765204005</v>
      </c>
    </row>
    <row r="43" spans="1:57" s="38" customFormat="1" ht="12.75" x14ac:dyDescent="0.2">
      <c r="A43" s="3" t="s">
        <v>109</v>
      </c>
      <c r="B43" s="38" t="s">
        <v>266</v>
      </c>
      <c r="C43" s="3" t="s">
        <v>191</v>
      </c>
      <c r="D43" s="3" t="s">
        <v>8</v>
      </c>
      <c r="E43" s="39">
        <v>1819</v>
      </c>
      <c r="F43" s="40">
        <v>52</v>
      </c>
      <c r="G43" s="39">
        <v>1196</v>
      </c>
      <c r="H43" s="42">
        <v>30</v>
      </c>
      <c r="I43" s="42">
        <v>0</v>
      </c>
      <c r="J43" s="42">
        <v>30</v>
      </c>
      <c r="K43" s="42">
        <v>2</v>
      </c>
      <c r="L43" s="42">
        <v>1</v>
      </c>
      <c r="M43" s="44">
        <v>977</v>
      </c>
      <c r="N43" s="44">
        <v>2009</v>
      </c>
      <c r="O43" s="45" t="s">
        <v>6</v>
      </c>
      <c r="P43" s="45" t="s">
        <v>6</v>
      </c>
      <c r="Q43" s="45" t="s">
        <v>10</v>
      </c>
      <c r="R43" s="45" t="s">
        <v>5</v>
      </c>
      <c r="S43" s="46">
        <v>53312</v>
      </c>
      <c r="T43" s="47">
        <f t="shared" si="7"/>
        <v>29.308411214953271</v>
      </c>
      <c r="U43" s="46">
        <v>300</v>
      </c>
      <c r="V43" s="46">
        <v>4023</v>
      </c>
      <c r="W43" s="46">
        <v>0</v>
      </c>
      <c r="X43" s="46">
        <f t="shared" si="8"/>
        <v>4323</v>
      </c>
      <c r="Y43" s="46">
        <v>1787</v>
      </c>
      <c r="Z43" s="46">
        <v>59422</v>
      </c>
      <c r="AA43" s="49">
        <v>4770</v>
      </c>
      <c r="AB43" s="49">
        <v>40649</v>
      </c>
      <c r="AC43" s="50">
        <v>8023</v>
      </c>
      <c r="AD43" s="49">
        <v>55161</v>
      </c>
      <c r="AE43" s="52">
        <v>10192</v>
      </c>
      <c r="AF43" s="53">
        <v>977</v>
      </c>
      <c r="AG43" s="53">
        <v>537</v>
      </c>
      <c r="AH43" s="53">
        <v>41</v>
      </c>
      <c r="AI43" s="52">
        <v>11747</v>
      </c>
      <c r="AJ43" s="52">
        <v>17687</v>
      </c>
      <c r="AK43" s="52">
        <v>15352</v>
      </c>
      <c r="AL43" s="53">
        <v>0</v>
      </c>
      <c r="AM43" s="53">
        <v>53</v>
      </c>
      <c r="AN43" s="57">
        <v>572</v>
      </c>
      <c r="AO43" s="55">
        <f t="shared" ref="AO43:AO74" si="10">AN43/E43</f>
        <v>0.31445849367784495</v>
      </c>
      <c r="AP43" s="54">
        <v>1989</v>
      </c>
      <c r="AQ43" s="55">
        <f t="shared" si="2"/>
        <v>1.0934579439252337</v>
      </c>
      <c r="AR43" s="54">
        <v>416</v>
      </c>
      <c r="AS43" s="54">
        <v>1312</v>
      </c>
      <c r="AT43" s="54">
        <v>1636</v>
      </c>
      <c r="AU43" s="54">
        <v>3613</v>
      </c>
      <c r="AV43" s="57">
        <v>53</v>
      </c>
      <c r="AW43" s="54">
        <v>4925</v>
      </c>
      <c r="AX43" s="55">
        <f t="shared" si="9"/>
        <v>2.7075316107751513</v>
      </c>
      <c r="AY43" s="55">
        <f t="shared" si="4"/>
        <v>2.4761186525892409</v>
      </c>
      <c r="AZ43" s="54">
        <v>19</v>
      </c>
      <c r="BA43" s="54">
        <v>520</v>
      </c>
      <c r="BB43" s="54">
        <v>3000</v>
      </c>
      <c r="BC43" s="58">
        <v>35</v>
      </c>
      <c r="BD43" s="59">
        <v>381</v>
      </c>
      <c r="BE43" s="60">
        <f t="shared" si="6"/>
        <v>0.20945574491478836</v>
      </c>
    </row>
    <row r="44" spans="1:57" s="38" customFormat="1" ht="12.75" x14ac:dyDescent="0.2">
      <c r="A44" s="3" t="s">
        <v>110</v>
      </c>
      <c r="B44" s="38" t="s">
        <v>267</v>
      </c>
      <c r="C44" s="3" t="s">
        <v>168</v>
      </c>
      <c r="D44" s="3" t="s">
        <v>8</v>
      </c>
      <c r="E44" s="39">
        <v>3011</v>
      </c>
      <c r="F44" s="40">
        <v>52</v>
      </c>
      <c r="G44" s="39">
        <v>2416</v>
      </c>
      <c r="H44" s="42">
        <v>213</v>
      </c>
      <c r="I44" s="42">
        <v>54</v>
      </c>
      <c r="J44" s="42">
        <v>267</v>
      </c>
      <c r="K44" s="42">
        <v>88</v>
      </c>
      <c r="L44" s="42">
        <v>11</v>
      </c>
      <c r="M44" s="43">
        <v>15000</v>
      </c>
      <c r="N44" s="44">
        <v>1884</v>
      </c>
      <c r="O44" s="44">
        <v>2000</v>
      </c>
      <c r="P44" s="44">
        <v>2000</v>
      </c>
      <c r="Q44" s="45" t="s">
        <v>9</v>
      </c>
      <c r="R44" s="45" t="s">
        <v>5</v>
      </c>
      <c r="S44" s="46">
        <v>209170</v>
      </c>
      <c r="T44" s="47">
        <f t="shared" si="7"/>
        <v>69.468615078047165</v>
      </c>
      <c r="U44" s="46">
        <v>15691</v>
      </c>
      <c r="V44" s="46">
        <v>0</v>
      </c>
      <c r="W44" s="46">
        <v>1624</v>
      </c>
      <c r="X44" s="46">
        <f t="shared" si="8"/>
        <v>17315</v>
      </c>
      <c r="Y44" s="46">
        <v>241918</v>
      </c>
      <c r="Z44" s="46">
        <v>466779</v>
      </c>
      <c r="AA44" s="49">
        <v>30526</v>
      </c>
      <c r="AB44" s="49">
        <v>390099</v>
      </c>
      <c r="AC44" s="50">
        <v>201682</v>
      </c>
      <c r="AD44" s="49">
        <v>625443</v>
      </c>
      <c r="AE44" s="52">
        <v>41823</v>
      </c>
      <c r="AF44" s="52">
        <v>2792</v>
      </c>
      <c r="AG44" s="52">
        <v>2380</v>
      </c>
      <c r="AH44" s="53">
        <v>7</v>
      </c>
      <c r="AI44" s="52">
        <v>47002</v>
      </c>
      <c r="AJ44" s="52">
        <v>13757</v>
      </c>
      <c r="AK44" s="52">
        <v>12351</v>
      </c>
      <c r="AL44" s="53">
        <v>48</v>
      </c>
      <c r="AM44" s="53">
        <v>54</v>
      </c>
      <c r="AN44" s="54">
        <v>2736</v>
      </c>
      <c r="AO44" s="55">
        <f t="shared" si="10"/>
        <v>0.9086682165393557</v>
      </c>
      <c r="AP44" s="54">
        <v>42000</v>
      </c>
      <c r="AQ44" s="55">
        <f t="shared" si="2"/>
        <v>13.948854201262039</v>
      </c>
      <c r="AR44" s="54">
        <v>3193</v>
      </c>
      <c r="AS44" s="54">
        <v>3879</v>
      </c>
      <c r="AT44" s="54">
        <v>4414</v>
      </c>
      <c r="AU44" s="54">
        <v>32832</v>
      </c>
      <c r="AV44" s="57">
        <v>4</v>
      </c>
      <c r="AW44" s="54">
        <v>36711</v>
      </c>
      <c r="AX44" s="55">
        <f t="shared" si="9"/>
        <v>12.192294918631683</v>
      </c>
      <c r="AY44" s="55">
        <f t="shared" si="4"/>
        <v>0.87407142857142861</v>
      </c>
      <c r="AZ44" s="54">
        <v>2028</v>
      </c>
      <c r="BA44" s="54">
        <v>6300</v>
      </c>
      <c r="BB44" s="54">
        <v>82356</v>
      </c>
      <c r="BC44" s="58">
        <v>523</v>
      </c>
      <c r="BD44" s="59">
        <v>5556</v>
      </c>
      <c r="BE44" s="60">
        <f t="shared" si="6"/>
        <v>1.8452341414812354</v>
      </c>
    </row>
    <row r="45" spans="1:57" s="38" customFormat="1" ht="12.75" x14ac:dyDescent="0.2">
      <c r="A45" s="3" t="s">
        <v>112</v>
      </c>
      <c r="B45" s="38" t="s">
        <v>269</v>
      </c>
      <c r="C45" s="3" t="s">
        <v>168</v>
      </c>
      <c r="D45" s="3" t="s">
        <v>8</v>
      </c>
      <c r="E45" s="39">
        <v>3584</v>
      </c>
      <c r="F45" s="40">
        <v>52</v>
      </c>
      <c r="G45" s="39">
        <v>1796</v>
      </c>
      <c r="H45" s="42">
        <v>182.5</v>
      </c>
      <c r="I45" s="42">
        <v>0</v>
      </c>
      <c r="J45" s="42">
        <v>182.5</v>
      </c>
      <c r="K45" s="42">
        <v>29</v>
      </c>
      <c r="L45" s="42">
        <v>7</v>
      </c>
      <c r="M45" s="43">
        <v>7812</v>
      </c>
      <c r="N45" s="44">
        <v>1901</v>
      </c>
      <c r="O45" s="44">
        <v>1999</v>
      </c>
      <c r="P45" s="44">
        <v>1999</v>
      </c>
      <c r="Q45" s="45" t="s">
        <v>5</v>
      </c>
      <c r="R45" s="45" t="s">
        <v>9</v>
      </c>
      <c r="S45" s="46">
        <v>288660</v>
      </c>
      <c r="T45" s="47">
        <f t="shared" si="7"/>
        <v>80.541294642857139</v>
      </c>
      <c r="U45" s="46">
        <v>300</v>
      </c>
      <c r="V45" s="46">
        <v>7646</v>
      </c>
      <c r="W45" s="46">
        <v>1932</v>
      </c>
      <c r="X45" s="46">
        <f t="shared" si="8"/>
        <v>9878</v>
      </c>
      <c r="Y45" s="46">
        <v>126145</v>
      </c>
      <c r="Z45" s="46">
        <v>422751</v>
      </c>
      <c r="AA45" s="49">
        <v>18294</v>
      </c>
      <c r="AB45" s="49">
        <v>280956</v>
      </c>
      <c r="AC45" s="50">
        <v>80504</v>
      </c>
      <c r="AD45" s="49">
        <v>380690</v>
      </c>
      <c r="AE45" s="52">
        <v>22705</v>
      </c>
      <c r="AF45" s="52">
        <v>1545</v>
      </c>
      <c r="AG45" s="52">
        <v>1267</v>
      </c>
      <c r="AH45" s="53">
        <v>389</v>
      </c>
      <c r="AI45" s="52">
        <v>25906</v>
      </c>
      <c r="AJ45" s="52">
        <v>17706</v>
      </c>
      <c r="AK45" s="52">
        <v>15380</v>
      </c>
      <c r="AL45" s="53">
        <v>13</v>
      </c>
      <c r="AM45" s="53">
        <v>56</v>
      </c>
      <c r="AN45" s="54">
        <v>2181</v>
      </c>
      <c r="AO45" s="55">
        <f t="shared" si="10"/>
        <v>0.6085379464285714</v>
      </c>
      <c r="AP45" s="54">
        <v>22207</v>
      </c>
      <c r="AQ45" s="55">
        <f t="shared" si="2"/>
        <v>6.1961495535714288</v>
      </c>
      <c r="AR45" s="54">
        <v>5822</v>
      </c>
      <c r="AS45" s="54">
        <v>10490</v>
      </c>
      <c r="AT45" s="54">
        <v>16298</v>
      </c>
      <c r="AU45" s="54">
        <v>40687</v>
      </c>
      <c r="AV45" s="57">
        <v>330</v>
      </c>
      <c r="AW45" s="54">
        <v>51177</v>
      </c>
      <c r="AX45" s="55">
        <f t="shared" si="9"/>
        <v>14.279296875</v>
      </c>
      <c r="AY45" s="55">
        <f t="shared" si="4"/>
        <v>2.3045436123744767</v>
      </c>
      <c r="AZ45" s="54">
        <v>194</v>
      </c>
      <c r="BA45" s="54">
        <v>16744</v>
      </c>
      <c r="BB45" s="54">
        <v>11896</v>
      </c>
      <c r="BC45" s="58">
        <v>66</v>
      </c>
      <c r="BD45" s="59">
        <v>2337</v>
      </c>
      <c r="BE45" s="60">
        <f t="shared" si="6"/>
        <v>0.6520647321428571</v>
      </c>
    </row>
    <row r="46" spans="1:57" s="38" customFormat="1" ht="12.75" x14ac:dyDescent="0.2">
      <c r="A46" s="3" t="s">
        <v>114</v>
      </c>
      <c r="B46" s="38" t="s">
        <v>114</v>
      </c>
      <c r="C46" s="3" t="s">
        <v>184</v>
      </c>
      <c r="D46" s="3" t="s">
        <v>8</v>
      </c>
      <c r="E46" s="40">
        <v>798</v>
      </c>
      <c r="F46" s="40">
        <v>52</v>
      </c>
      <c r="G46" s="39">
        <v>1170</v>
      </c>
      <c r="H46" s="42">
        <v>33</v>
      </c>
      <c r="I46" s="42">
        <v>7</v>
      </c>
      <c r="J46" s="42">
        <v>40</v>
      </c>
      <c r="K46" s="42">
        <v>17</v>
      </c>
      <c r="L46" s="42">
        <v>8</v>
      </c>
      <c r="M46" s="43">
        <v>4224</v>
      </c>
      <c r="N46" s="44">
        <v>1960</v>
      </c>
      <c r="O46" s="44">
        <v>2016</v>
      </c>
      <c r="P46" s="44">
        <v>2022</v>
      </c>
      <c r="Q46" s="45" t="s">
        <v>5</v>
      </c>
      <c r="R46" s="45" t="s">
        <v>9</v>
      </c>
      <c r="S46" s="46">
        <v>26000</v>
      </c>
      <c r="T46" s="47">
        <f t="shared" si="7"/>
        <v>32.581453634085214</v>
      </c>
      <c r="U46" s="46">
        <v>200</v>
      </c>
      <c r="V46" s="46">
        <v>2537</v>
      </c>
      <c r="W46" s="46">
        <v>0</v>
      </c>
      <c r="X46" s="46">
        <f t="shared" si="8"/>
        <v>2737</v>
      </c>
      <c r="Y46" s="46">
        <v>61511</v>
      </c>
      <c r="Z46" s="46">
        <v>90248</v>
      </c>
      <c r="AA46" s="49">
        <v>8440</v>
      </c>
      <c r="AB46" s="49">
        <v>49246</v>
      </c>
      <c r="AC46" s="50">
        <v>26484</v>
      </c>
      <c r="AD46" s="49">
        <v>85712</v>
      </c>
      <c r="AE46" s="52">
        <v>11041</v>
      </c>
      <c r="AF46" s="53">
        <v>791</v>
      </c>
      <c r="AG46" s="53">
        <v>176</v>
      </c>
      <c r="AH46" s="53">
        <v>73</v>
      </c>
      <c r="AI46" s="52">
        <v>12081</v>
      </c>
      <c r="AJ46" s="52">
        <v>13757</v>
      </c>
      <c r="AK46" s="52">
        <v>12351</v>
      </c>
      <c r="AL46" s="53">
        <v>10</v>
      </c>
      <c r="AM46" s="53">
        <v>53</v>
      </c>
      <c r="AN46" s="57">
        <v>300</v>
      </c>
      <c r="AO46" s="55">
        <f t="shared" si="10"/>
        <v>0.37593984962406013</v>
      </c>
      <c r="AP46" s="54">
        <v>5593</v>
      </c>
      <c r="AQ46" s="55">
        <f t="shared" si="2"/>
        <v>7.0087719298245617</v>
      </c>
      <c r="AR46" s="54">
        <v>150</v>
      </c>
      <c r="AS46" s="54">
        <v>2036</v>
      </c>
      <c r="AT46" s="54">
        <v>2160</v>
      </c>
      <c r="AU46" s="54">
        <v>4672</v>
      </c>
      <c r="AV46" s="57">
        <v>45</v>
      </c>
      <c r="AW46" s="54">
        <v>6708</v>
      </c>
      <c r="AX46" s="55">
        <f t="shared" si="9"/>
        <v>8.4060150375939848</v>
      </c>
      <c r="AY46" s="55">
        <f t="shared" si="4"/>
        <v>1.1993563382799928</v>
      </c>
      <c r="AZ46" s="54">
        <v>39</v>
      </c>
      <c r="BA46" s="54">
        <v>1670</v>
      </c>
      <c r="BB46" s="54">
        <v>2853</v>
      </c>
      <c r="BC46" s="58">
        <v>115</v>
      </c>
      <c r="BD46" s="59">
        <v>1837</v>
      </c>
      <c r="BE46" s="60">
        <f t="shared" si="6"/>
        <v>2.3020050125313283</v>
      </c>
    </row>
    <row r="47" spans="1:57" s="38" customFormat="1" ht="12.75" x14ac:dyDescent="0.2">
      <c r="A47" s="3" t="s">
        <v>118</v>
      </c>
      <c r="B47" s="38" t="s">
        <v>274</v>
      </c>
      <c r="C47" s="3" t="s">
        <v>184</v>
      </c>
      <c r="D47" s="3" t="s">
        <v>8</v>
      </c>
      <c r="E47" s="39">
        <v>2172</v>
      </c>
      <c r="F47" s="40">
        <v>30</v>
      </c>
      <c r="G47" s="39">
        <v>1003</v>
      </c>
      <c r="H47" s="42">
        <v>47</v>
      </c>
      <c r="I47" s="42">
        <v>5</v>
      </c>
      <c r="J47" s="42">
        <v>52</v>
      </c>
      <c r="K47" s="42">
        <v>7</v>
      </c>
      <c r="L47" s="42">
        <v>5</v>
      </c>
      <c r="M47" s="43">
        <v>4167</v>
      </c>
      <c r="N47" s="44">
        <v>1890</v>
      </c>
      <c r="O47" s="44">
        <v>1998</v>
      </c>
      <c r="P47" s="44">
        <v>2016</v>
      </c>
      <c r="Q47" s="45" t="s">
        <v>9</v>
      </c>
      <c r="R47" s="45" t="s">
        <v>5</v>
      </c>
      <c r="S47" s="46">
        <v>28000</v>
      </c>
      <c r="T47" s="47">
        <f t="shared" si="7"/>
        <v>12.89134438305709</v>
      </c>
      <c r="U47" s="46">
        <v>4861</v>
      </c>
      <c r="V47" s="46">
        <v>3587</v>
      </c>
      <c r="W47" s="46">
        <v>0</v>
      </c>
      <c r="X47" s="46">
        <f t="shared" si="8"/>
        <v>8448</v>
      </c>
      <c r="Y47" s="46">
        <v>86901</v>
      </c>
      <c r="Z47" s="46">
        <v>123349</v>
      </c>
      <c r="AA47" s="49">
        <v>3813</v>
      </c>
      <c r="AB47" s="49">
        <v>35817</v>
      </c>
      <c r="AC47" s="50">
        <v>75403</v>
      </c>
      <c r="AD47" s="49">
        <v>115691</v>
      </c>
      <c r="AE47" s="52">
        <v>12697</v>
      </c>
      <c r="AF47" s="52">
        <v>1105</v>
      </c>
      <c r="AG47" s="53">
        <v>489</v>
      </c>
      <c r="AH47" s="53">
        <v>15</v>
      </c>
      <c r="AI47" s="52">
        <v>14306</v>
      </c>
      <c r="AJ47" s="52">
        <v>13158</v>
      </c>
      <c r="AK47" s="52">
        <v>10598</v>
      </c>
      <c r="AL47" s="53">
        <v>39</v>
      </c>
      <c r="AM47" s="53">
        <v>55</v>
      </c>
      <c r="AN47" s="54">
        <v>1556</v>
      </c>
      <c r="AO47" s="55">
        <f t="shared" si="10"/>
        <v>0.71639042357274396</v>
      </c>
      <c r="AP47" s="54">
        <v>2449</v>
      </c>
      <c r="AQ47" s="55">
        <f t="shared" si="2"/>
        <v>1.1275322283609577</v>
      </c>
      <c r="AR47" s="54">
        <v>676</v>
      </c>
      <c r="AS47" s="54">
        <v>1677</v>
      </c>
      <c r="AT47" s="54">
        <v>1931</v>
      </c>
      <c r="AU47" s="54">
        <v>5398</v>
      </c>
      <c r="AV47" s="57">
        <v>29</v>
      </c>
      <c r="AW47" s="54">
        <v>7075</v>
      </c>
      <c r="AX47" s="55">
        <f t="shared" si="9"/>
        <v>3.257366482504604</v>
      </c>
      <c r="AY47" s="55">
        <f t="shared" si="4"/>
        <v>2.8889342588811759</v>
      </c>
      <c r="AZ47" s="54">
        <v>419</v>
      </c>
      <c r="BA47" s="54">
        <v>3093</v>
      </c>
      <c r="BB47" s="54">
        <v>3949</v>
      </c>
      <c r="BC47" s="58">
        <v>45</v>
      </c>
      <c r="BD47" s="59">
        <v>539</v>
      </c>
      <c r="BE47" s="60">
        <f t="shared" si="6"/>
        <v>0.24815837937384899</v>
      </c>
    </row>
    <row r="48" spans="1:57" s="38" customFormat="1" ht="12.75" x14ac:dyDescent="0.2">
      <c r="A48" s="3" t="s">
        <v>120</v>
      </c>
      <c r="B48" s="38" t="s">
        <v>276</v>
      </c>
      <c r="C48" s="3" t="s">
        <v>181</v>
      </c>
      <c r="D48" s="3" t="s">
        <v>8</v>
      </c>
      <c r="E48" s="39">
        <v>1841</v>
      </c>
      <c r="F48" s="40">
        <v>52</v>
      </c>
      <c r="G48" s="39">
        <v>2080</v>
      </c>
      <c r="H48" s="42">
        <v>2</v>
      </c>
      <c r="I48" s="42">
        <v>3</v>
      </c>
      <c r="J48" s="42">
        <v>5</v>
      </c>
      <c r="K48" s="42">
        <v>0</v>
      </c>
      <c r="L48" s="42">
        <v>5</v>
      </c>
      <c r="M48" s="43">
        <v>7006</v>
      </c>
      <c r="N48" s="44">
        <v>1913</v>
      </c>
      <c r="O48" s="44">
        <v>2018</v>
      </c>
      <c r="P48" s="44">
        <v>2022</v>
      </c>
      <c r="Q48" s="45" t="s">
        <v>13</v>
      </c>
      <c r="R48" s="45" t="s">
        <v>13</v>
      </c>
      <c r="S48" s="46">
        <v>67000</v>
      </c>
      <c r="T48" s="47">
        <f t="shared" si="7"/>
        <v>36.393264530146659</v>
      </c>
      <c r="U48" s="46">
        <v>0</v>
      </c>
      <c r="V48" s="46">
        <v>0</v>
      </c>
      <c r="W48" s="46">
        <v>12000</v>
      </c>
      <c r="X48" s="46">
        <f t="shared" si="8"/>
        <v>12000</v>
      </c>
      <c r="Y48" s="46">
        <v>57291</v>
      </c>
      <c r="Z48" s="46">
        <v>124291</v>
      </c>
      <c r="AA48" s="49">
        <v>10850</v>
      </c>
      <c r="AB48" s="49">
        <v>67669</v>
      </c>
      <c r="AC48" s="50">
        <v>28492</v>
      </c>
      <c r="AD48" s="49">
        <v>108311</v>
      </c>
      <c r="AE48" s="52">
        <v>65000</v>
      </c>
      <c r="AF48" s="52">
        <v>1200</v>
      </c>
      <c r="AG48" s="53">
        <v>460</v>
      </c>
      <c r="AH48" s="53">
        <v>24</v>
      </c>
      <c r="AI48" s="52">
        <v>66684</v>
      </c>
      <c r="AJ48" s="52">
        <v>13757</v>
      </c>
      <c r="AK48" s="52">
        <v>12351</v>
      </c>
      <c r="AL48" s="53">
        <v>43</v>
      </c>
      <c r="AM48" s="53">
        <v>52</v>
      </c>
      <c r="AN48" s="54">
        <v>1567</v>
      </c>
      <c r="AO48" s="55">
        <f t="shared" si="10"/>
        <v>0.85116784356328079</v>
      </c>
      <c r="AP48" s="54">
        <v>36000</v>
      </c>
      <c r="AQ48" s="55">
        <f t="shared" si="2"/>
        <v>19.554589896795221</v>
      </c>
      <c r="AR48" s="54">
        <v>340</v>
      </c>
      <c r="AS48" s="54" t="s">
        <v>6</v>
      </c>
      <c r="AT48" s="54"/>
      <c r="AU48" s="54">
        <v>28547</v>
      </c>
      <c r="AV48" s="57">
        <v>384</v>
      </c>
      <c r="AW48" s="54">
        <v>28546</v>
      </c>
      <c r="AX48" s="55">
        <f t="shared" si="9"/>
        <v>15.505703422053232</v>
      </c>
      <c r="AY48" s="55">
        <f t="shared" si="4"/>
        <v>0.79294444444444445</v>
      </c>
      <c r="AZ48" s="54"/>
      <c r="BA48" s="54">
        <v>0</v>
      </c>
      <c r="BB48" s="54"/>
      <c r="BC48" s="58">
        <v>123</v>
      </c>
      <c r="BD48" s="59">
        <v>178</v>
      </c>
      <c r="BE48" s="60">
        <f t="shared" si="6"/>
        <v>9.668658337859859E-2</v>
      </c>
    </row>
    <row r="49" spans="1:57" s="64" customFormat="1" ht="12.75" x14ac:dyDescent="0.2">
      <c r="A49" s="3" t="s">
        <v>122</v>
      </c>
      <c r="B49" s="38" t="s">
        <v>122</v>
      </c>
      <c r="C49" s="3" t="s">
        <v>168</v>
      </c>
      <c r="D49" s="3" t="s">
        <v>8</v>
      </c>
      <c r="E49" s="39">
        <v>5832</v>
      </c>
      <c r="F49" s="40">
        <v>52</v>
      </c>
      <c r="G49" s="39">
        <v>1976</v>
      </c>
      <c r="H49" s="42">
        <v>55</v>
      </c>
      <c r="I49" s="42">
        <v>20</v>
      </c>
      <c r="J49" s="42">
        <v>75</v>
      </c>
      <c r="K49" s="42">
        <v>32</v>
      </c>
      <c r="L49" s="42">
        <v>3</v>
      </c>
      <c r="M49" s="43">
        <v>6000</v>
      </c>
      <c r="N49" s="44">
        <v>1957</v>
      </c>
      <c r="O49" s="44">
        <v>2003</v>
      </c>
      <c r="P49" s="44">
        <v>2022</v>
      </c>
      <c r="Q49" s="45" t="s">
        <v>9</v>
      </c>
      <c r="R49" s="45" t="s">
        <v>5</v>
      </c>
      <c r="S49" s="46">
        <v>181400</v>
      </c>
      <c r="T49" s="47">
        <f t="shared" si="7"/>
        <v>31.104252400548695</v>
      </c>
      <c r="U49" s="46">
        <v>600</v>
      </c>
      <c r="V49" s="46">
        <v>9115</v>
      </c>
      <c r="W49" s="119">
        <v>2000</v>
      </c>
      <c r="X49" s="46">
        <f t="shared" si="8"/>
        <v>11715</v>
      </c>
      <c r="Y49" s="46">
        <v>26399</v>
      </c>
      <c r="Z49" s="46">
        <v>217514</v>
      </c>
      <c r="AA49" s="49">
        <v>16380</v>
      </c>
      <c r="AB49" s="49">
        <v>118797</v>
      </c>
      <c r="AC49" s="50">
        <v>47475</v>
      </c>
      <c r="AD49" s="49">
        <v>185259</v>
      </c>
      <c r="AE49" s="52">
        <v>32232</v>
      </c>
      <c r="AF49" s="52">
        <v>5221</v>
      </c>
      <c r="AG49" s="52">
        <v>1957</v>
      </c>
      <c r="AH49" s="53">
        <v>205</v>
      </c>
      <c r="AI49" s="52">
        <v>39615</v>
      </c>
      <c r="AJ49" s="52">
        <v>13810</v>
      </c>
      <c r="AK49" s="52">
        <v>12424</v>
      </c>
      <c r="AL49" s="53">
        <v>12</v>
      </c>
      <c r="AM49" s="53">
        <v>55</v>
      </c>
      <c r="AN49" s="54">
        <v>2356</v>
      </c>
      <c r="AO49" s="55">
        <f t="shared" si="10"/>
        <v>0.40397805212620025</v>
      </c>
      <c r="AP49" s="54">
        <v>11957</v>
      </c>
      <c r="AQ49" s="55">
        <f t="shared" si="2"/>
        <v>2.0502400548696844</v>
      </c>
      <c r="AR49" s="54">
        <v>1050</v>
      </c>
      <c r="AS49" s="54">
        <v>7619</v>
      </c>
      <c r="AT49" s="54">
        <v>8596</v>
      </c>
      <c r="AU49" s="54">
        <v>25623</v>
      </c>
      <c r="AV49" s="57">
        <v>174</v>
      </c>
      <c r="AW49" s="54">
        <v>33242</v>
      </c>
      <c r="AX49" s="55">
        <f t="shared" si="9"/>
        <v>5.6999314128943759</v>
      </c>
      <c r="AY49" s="55">
        <f t="shared" si="4"/>
        <v>2.7801287948482059</v>
      </c>
      <c r="AZ49" s="54">
        <v>508</v>
      </c>
      <c r="BA49" s="54">
        <v>10764</v>
      </c>
      <c r="BB49" s="54">
        <v>15547</v>
      </c>
      <c r="BC49" s="58">
        <v>249</v>
      </c>
      <c r="BD49" s="59">
        <v>1655</v>
      </c>
      <c r="BE49" s="60">
        <f t="shared" si="6"/>
        <v>0.28377914951989025</v>
      </c>
    </row>
    <row r="50" spans="1:57" s="38" customFormat="1" ht="12.75" x14ac:dyDescent="0.2">
      <c r="A50" s="3" t="s">
        <v>130</v>
      </c>
      <c r="B50" s="38" t="s">
        <v>285</v>
      </c>
      <c r="C50" s="3" t="s">
        <v>168</v>
      </c>
      <c r="D50" s="3" t="s">
        <v>8</v>
      </c>
      <c r="E50" s="39">
        <v>2755</v>
      </c>
      <c r="F50" s="40">
        <v>52</v>
      </c>
      <c r="G50" s="39">
        <v>1902</v>
      </c>
      <c r="H50" s="42">
        <v>60</v>
      </c>
      <c r="I50" s="42">
        <v>9</v>
      </c>
      <c r="J50" s="42">
        <v>69</v>
      </c>
      <c r="K50" s="42">
        <v>2</v>
      </c>
      <c r="L50" s="42">
        <v>4</v>
      </c>
      <c r="M50" s="43">
        <v>1085</v>
      </c>
      <c r="N50" s="44">
        <v>1917</v>
      </c>
      <c r="O50" s="44">
        <v>2019</v>
      </c>
      <c r="P50" s="44">
        <v>2019</v>
      </c>
      <c r="Q50" s="45" t="s">
        <v>9</v>
      </c>
      <c r="R50" s="45" t="s">
        <v>13</v>
      </c>
      <c r="S50" s="46">
        <v>79622</v>
      </c>
      <c r="T50" s="47">
        <f t="shared" si="7"/>
        <v>28.900907441016333</v>
      </c>
      <c r="U50" s="46">
        <v>300</v>
      </c>
      <c r="V50" s="46">
        <v>1074</v>
      </c>
      <c r="W50" s="46">
        <v>4282</v>
      </c>
      <c r="X50" s="46">
        <f t="shared" si="8"/>
        <v>5656</v>
      </c>
      <c r="Y50" s="46">
        <v>14334</v>
      </c>
      <c r="Z50" s="46">
        <v>95330</v>
      </c>
      <c r="AA50" s="49">
        <v>6723</v>
      </c>
      <c r="AB50" s="49">
        <v>57581</v>
      </c>
      <c r="AC50" s="50">
        <v>16978</v>
      </c>
      <c r="AD50" s="49">
        <v>82525</v>
      </c>
      <c r="AE50" s="52">
        <v>9124</v>
      </c>
      <c r="AF50" s="53">
        <v>645</v>
      </c>
      <c r="AG50" s="53">
        <v>108</v>
      </c>
      <c r="AH50" s="53">
        <v>6</v>
      </c>
      <c r="AI50" s="52">
        <v>9883</v>
      </c>
      <c r="AJ50" s="52">
        <v>13757</v>
      </c>
      <c r="AK50" s="52">
        <v>12351</v>
      </c>
      <c r="AL50" s="53">
        <v>5</v>
      </c>
      <c r="AM50" s="53">
        <v>52</v>
      </c>
      <c r="AN50" s="54">
        <v>1209</v>
      </c>
      <c r="AO50" s="55">
        <f t="shared" si="10"/>
        <v>0.43883847549909255</v>
      </c>
      <c r="AP50" s="54">
        <v>4802</v>
      </c>
      <c r="AQ50" s="55">
        <f t="shared" si="2"/>
        <v>1.7430127041742287</v>
      </c>
      <c r="AR50" s="54">
        <v>690</v>
      </c>
      <c r="AS50" s="54">
        <v>2920</v>
      </c>
      <c r="AT50" s="54">
        <v>3345</v>
      </c>
      <c r="AU50" s="54">
        <v>5305</v>
      </c>
      <c r="AV50" s="57">
        <v>28</v>
      </c>
      <c r="AW50" s="54">
        <v>8225</v>
      </c>
      <c r="AX50" s="55">
        <f t="shared" si="9"/>
        <v>2.9854809437386569</v>
      </c>
      <c r="AY50" s="55">
        <f t="shared" si="4"/>
        <v>1.7128279883381925</v>
      </c>
      <c r="AZ50" s="54">
        <v>205</v>
      </c>
      <c r="BA50" s="54">
        <v>52</v>
      </c>
      <c r="BB50" s="54">
        <v>4618</v>
      </c>
      <c r="BC50" s="58">
        <v>63</v>
      </c>
      <c r="BD50" s="59">
        <v>588</v>
      </c>
      <c r="BE50" s="60">
        <f t="shared" si="6"/>
        <v>0.21343012704174227</v>
      </c>
    </row>
    <row r="51" spans="1:57" s="38" customFormat="1" ht="12.75" x14ac:dyDescent="0.2">
      <c r="A51" s="3" t="s">
        <v>132</v>
      </c>
      <c r="B51" s="38" t="s">
        <v>181</v>
      </c>
      <c r="C51" s="3" t="s">
        <v>181</v>
      </c>
      <c r="D51" s="3" t="s">
        <v>8</v>
      </c>
      <c r="E51" s="39">
        <v>22158</v>
      </c>
      <c r="F51" s="40">
        <v>52</v>
      </c>
      <c r="G51" s="39">
        <v>2652</v>
      </c>
      <c r="H51" s="42">
        <v>165</v>
      </c>
      <c r="I51" s="42">
        <v>281.5</v>
      </c>
      <c r="J51" s="42">
        <v>446.5</v>
      </c>
      <c r="K51" s="42">
        <v>6</v>
      </c>
      <c r="L51" s="42">
        <v>16</v>
      </c>
      <c r="M51" s="43">
        <v>24167</v>
      </c>
      <c r="N51" s="44">
        <v>1858</v>
      </c>
      <c r="O51" s="44">
        <v>1988</v>
      </c>
      <c r="P51" s="44">
        <v>1988</v>
      </c>
      <c r="Q51" s="45" t="s">
        <v>9</v>
      </c>
      <c r="R51" s="45" t="s">
        <v>9</v>
      </c>
      <c r="S51" s="46">
        <v>893210</v>
      </c>
      <c r="T51" s="47">
        <f t="shared" si="7"/>
        <v>40.31094864157415</v>
      </c>
      <c r="U51" s="46">
        <v>1373</v>
      </c>
      <c r="V51" s="46">
        <v>32299</v>
      </c>
      <c r="W51" s="46">
        <v>5000</v>
      </c>
      <c r="X51" s="46">
        <f t="shared" si="8"/>
        <v>38672</v>
      </c>
      <c r="Y51" s="46">
        <v>79570</v>
      </c>
      <c r="Z51" s="46">
        <v>1006452</v>
      </c>
      <c r="AA51" s="49">
        <v>120591</v>
      </c>
      <c r="AB51" s="49">
        <v>836159</v>
      </c>
      <c r="AC51" s="50">
        <v>326588</v>
      </c>
      <c r="AD51" s="49">
        <v>1305593</v>
      </c>
      <c r="AE51" s="52">
        <v>66844</v>
      </c>
      <c r="AF51" s="52">
        <v>4456</v>
      </c>
      <c r="AG51" s="52">
        <v>2832</v>
      </c>
      <c r="AH51" s="53">
        <v>1</v>
      </c>
      <c r="AI51" s="52">
        <v>74133</v>
      </c>
      <c r="AJ51" s="52">
        <v>45190</v>
      </c>
      <c r="AK51" s="52">
        <v>22042</v>
      </c>
      <c r="AL51" s="53">
        <v>72</v>
      </c>
      <c r="AM51" s="53">
        <v>52</v>
      </c>
      <c r="AN51" s="54">
        <v>10012</v>
      </c>
      <c r="AO51" s="55">
        <f t="shared" si="10"/>
        <v>0.45184583446159399</v>
      </c>
      <c r="AP51" s="56"/>
      <c r="AQ51" s="55"/>
      <c r="AR51" s="54">
        <v>5764</v>
      </c>
      <c r="AS51" s="54">
        <v>19054</v>
      </c>
      <c r="AT51" s="54">
        <v>28128</v>
      </c>
      <c r="AU51" s="54">
        <v>89735</v>
      </c>
      <c r="AV51" s="57">
        <v>2</v>
      </c>
      <c r="AW51" s="54">
        <v>108789</v>
      </c>
      <c r="AX51" s="55">
        <f t="shared" si="9"/>
        <v>4.909694015705389</v>
      </c>
      <c r="AY51" s="55"/>
      <c r="AZ51" s="54" t="s">
        <v>6</v>
      </c>
      <c r="BA51" s="54">
        <v>57600</v>
      </c>
      <c r="BB51" s="54">
        <v>34554</v>
      </c>
      <c r="BC51" s="58">
        <v>197</v>
      </c>
      <c r="BD51" s="59">
        <v>5893</v>
      </c>
      <c r="BE51" s="60">
        <f t="shared" si="6"/>
        <v>0.265953605921112</v>
      </c>
    </row>
    <row r="52" spans="1:57" s="38" customFormat="1" ht="12.75" x14ac:dyDescent="0.2">
      <c r="A52" s="3" t="s">
        <v>136</v>
      </c>
      <c r="B52" s="38" t="s">
        <v>136</v>
      </c>
      <c r="C52" s="3" t="s">
        <v>181</v>
      </c>
      <c r="D52" s="3" t="s">
        <v>8</v>
      </c>
      <c r="E52" s="39">
        <v>1283</v>
      </c>
      <c r="F52" s="40">
        <v>52</v>
      </c>
      <c r="G52" s="40">
        <v>690</v>
      </c>
      <c r="H52" s="42">
        <v>0</v>
      </c>
      <c r="I52" s="42">
        <v>0</v>
      </c>
      <c r="J52" s="42">
        <v>0</v>
      </c>
      <c r="K52" s="42">
        <v>25</v>
      </c>
      <c r="L52" s="42">
        <v>0</v>
      </c>
      <c r="M52" s="43">
        <v>2705</v>
      </c>
      <c r="N52" s="45"/>
      <c r="O52" s="45"/>
      <c r="P52" s="45"/>
      <c r="Q52" s="45"/>
      <c r="R52" s="45"/>
      <c r="S52" s="46">
        <v>7500</v>
      </c>
      <c r="T52" s="47">
        <f t="shared" si="7"/>
        <v>5.8456742010911924</v>
      </c>
      <c r="U52" s="46">
        <v>0</v>
      </c>
      <c r="V52" s="46">
        <v>0</v>
      </c>
      <c r="W52" s="46">
        <v>0</v>
      </c>
      <c r="X52" s="46">
        <f t="shared" si="8"/>
        <v>0</v>
      </c>
      <c r="Y52" s="46">
        <v>17526</v>
      </c>
      <c r="Z52" s="46">
        <v>25026</v>
      </c>
      <c r="AA52" s="49">
        <v>5260</v>
      </c>
      <c r="AB52" s="49">
        <v>0</v>
      </c>
      <c r="AC52" s="50">
        <v>15326</v>
      </c>
      <c r="AD52" s="49">
        <v>20586</v>
      </c>
      <c r="AE52" s="52">
        <v>10243</v>
      </c>
      <c r="AF52" s="52">
        <v>1939</v>
      </c>
      <c r="AG52" s="53">
        <v>98</v>
      </c>
      <c r="AH52" s="53">
        <v>17</v>
      </c>
      <c r="AI52" s="52">
        <v>12297</v>
      </c>
      <c r="AJ52" s="52">
        <v>13693</v>
      </c>
      <c r="AK52" s="52">
        <v>10598</v>
      </c>
      <c r="AL52" s="53">
        <v>14</v>
      </c>
      <c r="AM52" s="53">
        <v>52</v>
      </c>
      <c r="AN52" s="57">
        <v>423</v>
      </c>
      <c r="AO52" s="55">
        <f t="shared" si="10"/>
        <v>0.32969602494154326</v>
      </c>
      <c r="AP52" s="54">
        <v>1687</v>
      </c>
      <c r="AQ52" s="55">
        <f t="shared" ref="AQ52:AQ59" si="11">AP52/E52</f>
        <v>1.3148869836321122</v>
      </c>
      <c r="AR52" s="54">
        <v>338</v>
      </c>
      <c r="AS52" s="54">
        <v>929</v>
      </c>
      <c r="AT52" s="54">
        <v>1079</v>
      </c>
      <c r="AU52" s="54">
        <v>1685</v>
      </c>
      <c r="AV52" s="57">
        <v>31</v>
      </c>
      <c r="AW52" s="54">
        <v>2614</v>
      </c>
      <c r="AX52" s="55">
        <f t="shared" si="9"/>
        <v>2.0374123148869838</v>
      </c>
      <c r="AY52" s="55">
        <f t="shared" ref="AY52:AY59" si="12">AW52/AP52</f>
        <v>1.5494961470065205</v>
      </c>
      <c r="AZ52" s="54">
        <v>11</v>
      </c>
      <c r="BA52" s="54">
        <v>0</v>
      </c>
      <c r="BB52" s="54"/>
      <c r="BC52" s="58">
        <v>19</v>
      </c>
      <c r="BD52" s="59">
        <v>223</v>
      </c>
      <c r="BE52" s="60">
        <f t="shared" si="6"/>
        <v>0.17381137957911147</v>
      </c>
    </row>
    <row r="53" spans="1:57" s="38" customFormat="1" ht="12.75" x14ac:dyDescent="0.2">
      <c r="A53" s="3" t="s">
        <v>138</v>
      </c>
      <c r="B53" s="38" t="s">
        <v>291</v>
      </c>
      <c r="C53" s="3" t="s">
        <v>198</v>
      </c>
      <c r="D53" s="3" t="s">
        <v>8</v>
      </c>
      <c r="E53" s="39">
        <v>2461</v>
      </c>
      <c r="F53" s="40">
        <v>52</v>
      </c>
      <c r="G53" s="39">
        <v>1248</v>
      </c>
      <c r="H53" s="42">
        <v>26</v>
      </c>
      <c r="I53" s="42">
        <v>0</v>
      </c>
      <c r="J53" s="42">
        <v>26</v>
      </c>
      <c r="K53" s="42">
        <v>8</v>
      </c>
      <c r="L53" s="42">
        <v>1</v>
      </c>
      <c r="M53" s="43">
        <v>3330</v>
      </c>
      <c r="N53" s="45"/>
      <c r="O53" s="44">
        <v>2022</v>
      </c>
      <c r="P53" s="44">
        <v>2022</v>
      </c>
      <c r="Q53" s="45" t="s">
        <v>9</v>
      </c>
      <c r="R53" s="45" t="s">
        <v>9</v>
      </c>
      <c r="S53" s="46">
        <v>11500</v>
      </c>
      <c r="T53" s="47">
        <f t="shared" si="7"/>
        <v>4.6728971962616823</v>
      </c>
      <c r="U53" s="46">
        <v>300</v>
      </c>
      <c r="V53" s="46">
        <v>1026</v>
      </c>
      <c r="W53" s="46">
        <v>250</v>
      </c>
      <c r="X53" s="46">
        <f t="shared" si="8"/>
        <v>1576</v>
      </c>
      <c r="Y53" s="46">
        <v>15250</v>
      </c>
      <c r="Z53" s="46">
        <v>28076</v>
      </c>
      <c r="AA53" s="49">
        <v>5603</v>
      </c>
      <c r="AB53" s="49">
        <v>48283</v>
      </c>
      <c r="AC53" s="50">
        <v>9547</v>
      </c>
      <c r="AD53" s="49">
        <v>64333</v>
      </c>
      <c r="AE53" s="52">
        <v>11542</v>
      </c>
      <c r="AF53" s="53">
        <v>868</v>
      </c>
      <c r="AG53" s="53">
        <v>272</v>
      </c>
      <c r="AH53" s="53">
        <v>3</v>
      </c>
      <c r="AI53" s="52">
        <v>12685</v>
      </c>
      <c r="AJ53" s="52">
        <v>13757</v>
      </c>
      <c r="AK53" s="52">
        <v>12351</v>
      </c>
      <c r="AL53" s="53">
        <v>9</v>
      </c>
      <c r="AM53" s="53">
        <v>52</v>
      </c>
      <c r="AN53" s="57">
        <v>676</v>
      </c>
      <c r="AO53" s="55">
        <f t="shared" si="10"/>
        <v>0.27468508736286062</v>
      </c>
      <c r="AP53" s="54">
        <v>2649</v>
      </c>
      <c r="AQ53" s="55">
        <f t="shared" si="11"/>
        <v>1.0763917106867127</v>
      </c>
      <c r="AR53" s="54">
        <v>275</v>
      </c>
      <c r="AS53" s="54">
        <v>1214</v>
      </c>
      <c r="AT53" s="54">
        <v>1638</v>
      </c>
      <c r="AU53" s="54">
        <v>3031</v>
      </c>
      <c r="AV53" s="57">
        <v>8</v>
      </c>
      <c r="AW53" s="54">
        <v>4245</v>
      </c>
      <c r="AX53" s="55">
        <f t="shared" si="9"/>
        <v>1.7249085737505079</v>
      </c>
      <c r="AY53" s="55">
        <f t="shared" si="12"/>
        <v>1.6024915062287655</v>
      </c>
      <c r="AZ53" s="54">
        <v>208</v>
      </c>
      <c r="BA53" s="54">
        <v>300</v>
      </c>
      <c r="BB53" s="54"/>
      <c r="BC53" s="58">
        <v>41</v>
      </c>
      <c r="BD53" s="59">
        <v>438</v>
      </c>
      <c r="BE53" s="60">
        <f t="shared" si="6"/>
        <v>0.17797643234457539</v>
      </c>
    </row>
    <row r="54" spans="1:57" s="38" customFormat="1" ht="12.75" x14ac:dyDescent="0.2">
      <c r="A54" s="3" t="s">
        <v>140</v>
      </c>
      <c r="B54" s="38" t="s">
        <v>293</v>
      </c>
      <c r="C54" s="3" t="s">
        <v>179</v>
      </c>
      <c r="D54" s="3" t="s">
        <v>8</v>
      </c>
      <c r="E54" s="39">
        <v>13354</v>
      </c>
      <c r="F54" s="40">
        <v>52</v>
      </c>
      <c r="G54" s="39">
        <v>2288</v>
      </c>
      <c r="H54" s="42">
        <v>119</v>
      </c>
      <c r="I54" s="42">
        <v>54</v>
      </c>
      <c r="J54" s="42">
        <v>173</v>
      </c>
      <c r="K54" s="42">
        <v>23</v>
      </c>
      <c r="L54" s="42">
        <v>8</v>
      </c>
      <c r="M54" s="43">
        <v>15477</v>
      </c>
      <c r="N54" s="44">
        <v>1901</v>
      </c>
      <c r="O54" s="44">
        <v>2001</v>
      </c>
      <c r="P54" s="44">
        <v>2016</v>
      </c>
      <c r="Q54" s="45" t="s">
        <v>13</v>
      </c>
      <c r="R54" s="45" t="s">
        <v>13</v>
      </c>
      <c r="S54" s="46">
        <v>402034</v>
      </c>
      <c r="T54" s="47">
        <f t="shared" si="7"/>
        <v>30.10588587689082</v>
      </c>
      <c r="U54" s="46">
        <v>20049</v>
      </c>
      <c r="V54" s="46">
        <v>0</v>
      </c>
      <c r="W54" s="46">
        <v>2821</v>
      </c>
      <c r="X54" s="46">
        <f t="shared" si="8"/>
        <v>22870</v>
      </c>
      <c r="Y54" s="46">
        <v>32282</v>
      </c>
      <c r="Z54" s="46">
        <v>454365</v>
      </c>
      <c r="AA54" s="49">
        <v>27275</v>
      </c>
      <c r="AB54" s="49">
        <v>308077</v>
      </c>
      <c r="AC54" s="50">
        <v>100013</v>
      </c>
      <c r="AD54" s="49">
        <v>454365</v>
      </c>
      <c r="AE54" s="52">
        <v>30386</v>
      </c>
      <c r="AF54" s="52">
        <v>2096</v>
      </c>
      <c r="AG54" s="53">
        <v>815</v>
      </c>
      <c r="AH54" s="53">
        <v>111</v>
      </c>
      <c r="AI54" s="52">
        <v>33408</v>
      </c>
      <c r="AJ54" s="52">
        <v>17687</v>
      </c>
      <c r="AK54" s="52">
        <v>15352</v>
      </c>
      <c r="AL54" s="53">
        <v>22</v>
      </c>
      <c r="AM54" s="53">
        <v>52</v>
      </c>
      <c r="AN54" s="54">
        <v>4707</v>
      </c>
      <c r="AO54" s="55">
        <f t="shared" si="10"/>
        <v>0.35247865807997603</v>
      </c>
      <c r="AP54" s="54">
        <v>36528</v>
      </c>
      <c r="AQ54" s="55">
        <f t="shared" si="11"/>
        <v>2.7353601917028607</v>
      </c>
      <c r="AR54" s="54"/>
      <c r="AS54" s="54">
        <v>12349</v>
      </c>
      <c r="AT54" s="54"/>
      <c r="AU54" s="54">
        <v>39236</v>
      </c>
      <c r="AV54" s="57">
        <v>198</v>
      </c>
      <c r="AW54" s="54">
        <v>51585</v>
      </c>
      <c r="AX54" s="55">
        <f t="shared" si="9"/>
        <v>3.8628875243372773</v>
      </c>
      <c r="AY54" s="55">
        <f t="shared" si="12"/>
        <v>1.4122043363994743</v>
      </c>
      <c r="AZ54" s="54">
        <v>1856</v>
      </c>
      <c r="BA54" s="54">
        <v>2432</v>
      </c>
      <c r="BB54" s="54">
        <v>3043</v>
      </c>
      <c r="BC54" s="58">
        <v>125</v>
      </c>
      <c r="BD54" s="59">
        <v>2103</v>
      </c>
      <c r="BE54" s="60">
        <f t="shared" si="6"/>
        <v>0.15748090459787328</v>
      </c>
    </row>
    <row r="55" spans="1:57" s="38" customFormat="1" ht="12.75" x14ac:dyDescent="0.2">
      <c r="A55" s="3" t="s">
        <v>141</v>
      </c>
      <c r="B55" s="38" t="s">
        <v>294</v>
      </c>
      <c r="C55" s="3" t="s">
        <v>184</v>
      </c>
      <c r="D55" s="3" t="s">
        <v>8</v>
      </c>
      <c r="E55" s="39">
        <v>7403</v>
      </c>
      <c r="F55" s="40">
        <v>52</v>
      </c>
      <c r="G55" s="39">
        <v>2031</v>
      </c>
      <c r="H55" s="42">
        <v>196</v>
      </c>
      <c r="I55" s="42">
        <v>78</v>
      </c>
      <c r="J55" s="42">
        <v>274</v>
      </c>
      <c r="K55" s="42">
        <v>16</v>
      </c>
      <c r="L55" s="42">
        <v>8</v>
      </c>
      <c r="M55" s="43">
        <v>22146</v>
      </c>
      <c r="N55" s="44">
        <v>1871</v>
      </c>
      <c r="O55" s="44">
        <v>2003</v>
      </c>
      <c r="P55" s="44">
        <v>2011</v>
      </c>
      <c r="Q55" s="45" t="s">
        <v>10</v>
      </c>
      <c r="R55" s="45" t="s">
        <v>5</v>
      </c>
      <c r="S55" s="46">
        <v>115000</v>
      </c>
      <c r="T55" s="47">
        <f t="shared" si="7"/>
        <v>15.534242874510333</v>
      </c>
      <c r="U55" s="46">
        <v>737</v>
      </c>
      <c r="V55" s="46">
        <v>46169</v>
      </c>
      <c r="W55" s="46">
        <v>1500</v>
      </c>
      <c r="X55" s="46">
        <f t="shared" si="8"/>
        <v>48406</v>
      </c>
      <c r="Y55" s="46">
        <v>332311</v>
      </c>
      <c r="Z55" s="46">
        <v>494217</v>
      </c>
      <c r="AA55" s="49">
        <v>20207</v>
      </c>
      <c r="AB55" s="49">
        <v>334908</v>
      </c>
      <c r="AC55" s="50">
        <v>200101</v>
      </c>
      <c r="AD55" s="49">
        <v>559180</v>
      </c>
      <c r="AE55" s="52">
        <v>29825</v>
      </c>
      <c r="AF55" s="52">
        <v>2132</v>
      </c>
      <c r="AG55" s="52">
        <v>1175</v>
      </c>
      <c r="AH55" s="53">
        <v>1</v>
      </c>
      <c r="AI55" s="52">
        <v>33133</v>
      </c>
      <c r="AJ55" s="52">
        <v>13158</v>
      </c>
      <c r="AK55" s="52">
        <v>10598</v>
      </c>
      <c r="AL55" s="53">
        <v>34</v>
      </c>
      <c r="AM55" s="53">
        <v>53</v>
      </c>
      <c r="AN55" s="54">
        <v>3349</v>
      </c>
      <c r="AO55" s="55">
        <f t="shared" si="10"/>
        <v>0.45238416858030528</v>
      </c>
      <c r="AP55" s="54">
        <v>23500</v>
      </c>
      <c r="AQ55" s="55">
        <f t="shared" si="11"/>
        <v>3.1743887613129811</v>
      </c>
      <c r="AR55" s="54">
        <v>1950</v>
      </c>
      <c r="AS55" s="54">
        <v>5481</v>
      </c>
      <c r="AT55" s="54">
        <v>8360</v>
      </c>
      <c r="AU55" s="54">
        <v>36513</v>
      </c>
      <c r="AV55" s="57">
        <v>3</v>
      </c>
      <c r="AW55" s="54">
        <v>41994</v>
      </c>
      <c r="AX55" s="55">
        <f t="shared" si="9"/>
        <v>5.6725651762798863</v>
      </c>
      <c r="AY55" s="55">
        <f t="shared" si="12"/>
        <v>1.7869787234042553</v>
      </c>
      <c r="AZ55" s="54">
        <v>1953</v>
      </c>
      <c r="BA55" s="54">
        <v>21862</v>
      </c>
      <c r="BB55" s="54">
        <v>26000</v>
      </c>
      <c r="BC55" s="58">
        <v>213</v>
      </c>
      <c r="BD55" s="59">
        <v>2195</v>
      </c>
      <c r="BE55" s="60">
        <f t="shared" si="6"/>
        <v>0.29650141834391464</v>
      </c>
    </row>
    <row r="56" spans="1:57" s="38" customFormat="1" ht="12.75" x14ac:dyDescent="0.2">
      <c r="A56" s="3" t="s">
        <v>149</v>
      </c>
      <c r="B56" s="38" t="s">
        <v>301</v>
      </c>
      <c r="C56" s="3" t="s">
        <v>226</v>
      </c>
      <c r="D56" s="3" t="s">
        <v>8</v>
      </c>
      <c r="E56" s="39">
        <v>3821</v>
      </c>
      <c r="F56" s="40">
        <v>52</v>
      </c>
      <c r="G56" s="39">
        <v>2028</v>
      </c>
      <c r="H56" s="42">
        <v>2</v>
      </c>
      <c r="I56" s="42">
        <v>1</v>
      </c>
      <c r="J56" s="42">
        <v>3</v>
      </c>
      <c r="K56" s="42">
        <v>30</v>
      </c>
      <c r="L56" s="42">
        <v>4</v>
      </c>
      <c r="M56" s="43">
        <v>1744</v>
      </c>
      <c r="N56" s="44">
        <v>1938</v>
      </c>
      <c r="O56" s="44">
        <v>2006</v>
      </c>
      <c r="P56" s="44">
        <v>2022</v>
      </c>
      <c r="Q56" s="45"/>
      <c r="R56" s="45"/>
      <c r="S56" s="46">
        <v>40000</v>
      </c>
      <c r="T56" s="47">
        <f t="shared" si="7"/>
        <v>10.468463752944256</v>
      </c>
      <c r="U56" s="46">
        <v>0</v>
      </c>
      <c r="V56" s="46">
        <v>0</v>
      </c>
      <c r="W56" s="46">
        <v>0</v>
      </c>
      <c r="X56" s="46">
        <f t="shared" si="8"/>
        <v>0</v>
      </c>
      <c r="Y56" s="46">
        <v>58365</v>
      </c>
      <c r="Z56" s="46">
        <v>98365</v>
      </c>
      <c r="AA56" s="49" t="s">
        <v>6</v>
      </c>
      <c r="AB56" s="49">
        <v>41283</v>
      </c>
      <c r="AC56" s="50">
        <v>28366</v>
      </c>
      <c r="AD56" s="49" t="s">
        <v>6</v>
      </c>
      <c r="AE56" s="53" t="s">
        <v>6</v>
      </c>
      <c r="AF56" s="53">
        <v>0</v>
      </c>
      <c r="AG56" s="53">
        <v>0</v>
      </c>
      <c r="AH56" s="53">
        <v>0</v>
      </c>
      <c r="AI56" s="52" t="s">
        <v>6</v>
      </c>
      <c r="AJ56" s="52">
        <v>13158</v>
      </c>
      <c r="AK56" s="52">
        <v>10598</v>
      </c>
      <c r="AL56" s="53">
        <v>12</v>
      </c>
      <c r="AM56" s="53">
        <v>52</v>
      </c>
      <c r="AN56" s="54">
        <v>3061</v>
      </c>
      <c r="AO56" s="55">
        <f t="shared" si="10"/>
        <v>0.80109918869405916</v>
      </c>
      <c r="AP56" s="54">
        <v>6619</v>
      </c>
      <c r="AQ56" s="55">
        <f t="shared" si="11"/>
        <v>1.7322690395184506</v>
      </c>
      <c r="AR56" s="54"/>
      <c r="AS56" s="54" t="s">
        <v>6</v>
      </c>
      <c r="AT56" s="54"/>
      <c r="AU56" s="54">
        <v>4440</v>
      </c>
      <c r="AV56" s="57">
        <v>0</v>
      </c>
      <c r="AW56" s="54">
        <v>4440</v>
      </c>
      <c r="AX56" s="55">
        <f t="shared" si="9"/>
        <v>1.1619994765768125</v>
      </c>
      <c r="AY56" s="55">
        <f t="shared" si="12"/>
        <v>0.67079619277836533</v>
      </c>
      <c r="AZ56" s="54">
        <v>517</v>
      </c>
      <c r="BA56" s="54"/>
      <c r="BB56" s="54"/>
      <c r="BC56" s="58">
        <v>92</v>
      </c>
      <c r="BD56" s="59" t="s">
        <v>6</v>
      </c>
      <c r="BE56" s="60"/>
    </row>
    <row r="57" spans="1:57" s="38" customFormat="1" ht="12.75" x14ac:dyDescent="0.2">
      <c r="A57" s="3" t="s">
        <v>157</v>
      </c>
      <c r="B57" s="38" t="s">
        <v>308</v>
      </c>
      <c r="C57" s="3" t="s">
        <v>198</v>
      </c>
      <c r="D57" s="3" t="s">
        <v>8</v>
      </c>
      <c r="E57" s="39">
        <v>2051</v>
      </c>
      <c r="F57" s="40">
        <v>52</v>
      </c>
      <c r="G57" s="40">
        <v>624</v>
      </c>
      <c r="H57" s="42">
        <v>15</v>
      </c>
      <c r="I57" s="42">
        <v>0</v>
      </c>
      <c r="J57" s="42">
        <v>15</v>
      </c>
      <c r="K57" s="42">
        <v>17</v>
      </c>
      <c r="L57" s="42">
        <v>1</v>
      </c>
      <c r="M57" s="43">
        <v>1224</v>
      </c>
      <c r="N57" s="44">
        <v>1936</v>
      </c>
      <c r="O57" s="44">
        <v>2004</v>
      </c>
      <c r="P57" s="44">
        <v>2004</v>
      </c>
      <c r="Q57" s="45" t="s">
        <v>5</v>
      </c>
      <c r="R57" s="45" t="s">
        <v>9</v>
      </c>
      <c r="S57" s="46">
        <v>15400</v>
      </c>
      <c r="T57" s="47">
        <f t="shared" si="7"/>
        <v>7.5085324232081909</v>
      </c>
      <c r="U57" s="46">
        <v>5200</v>
      </c>
      <c r="V57" s="46">
        <v>4476</v>
      </c>
      <c r="W57" s="46">
        <v>1000</v>
      </c>
      <c r="X57" s="46">
        <f t="shared" si="8"/>
        <v>10676</v>
      </c>
      <c r="Y57" s="46">
        <v>15400</v>
      </c>
      <c r="Z57" s="46">
        <v>40476</v>
      </c>
      <c r="AA57" s="49">
        <v>5534</v>
      </c>
      <c r="AB57" s="49">
        <v>24635</v>
      </c>
      <c r="AC57" s="50">
        <v>7650</v>
      </c>
      <c r="AD57" s="49">
        <v>38269</v>
      </c>
      <c r="AE57" s="52">
        <v>5944</v>
      </c>
      <c r="AF57" s="53">
        <v>369</v>
      </c>
      <c r="AG57" s="53">
        <v>144</v>
      </c>
      <c r="AH57" s="53">
        <v>49</v>
      </c>
      <c r="AI57" s="52">
        <v>6506</v>
      </c>
      <c r="AJ57" s="52">
        <v>820</v>
      </c>
      <c r="AK57" s="52">
        <v>10670</v>
      </c>
      <c r="AL57" s="53">
        <v>4</v>
      </c>
      <c r="AM57" s="53">
        <v>52</v>
      </c>
      <c r="AN57" s="57">
        <v>192</v>
      </c>
      <c r="AO57" s="55">
        <f t="shared" si="10"/>
        <v>9.3612871769868364E-2</v>
      </c>
      <c r="AP57" s="54">
        <v>1872</v>
      </c>
      <c r="AQ57" s="55">
        <f t="shared" si="11"/>
        <v>0.91272549975621653</v>
      </c>
      <c r="AR57" s="54">
        <v>104</v>
      </c>
      <c r="AS57" s="54">
        <v>0</v>
      </c>
      <c r="AT57" s="54"/>
      <c r="AU57" s="54">
        <v>1373</v>
      </c>
      <c r="AV57" s="57">
        <v>59</v>
      </c>
      <c r="AW57" s="54">
        <v>1373</v>
      </c>
      <c r="AX57" s="55">
        <f t="shared" si="9"/>
        <v>0.66942954656265241</v>
      </c>
      <c r="AY57" s="55">
        <f t="shared" si="12"/>
        <v>0.73344017094017089</v>
      </c>
      <c r="AZ57" s="54">
        <v>439</v>
      </c>
      <c r="BA57" s="54">
        <v>75</v>
      </c>
      <c r="BB57" s="54"/>
      <c r="BC57" s="58">
        <v>63</v>
      </c>
      <c r="BD57" s="59"/>
      <c r="BE57" s="60"/>
    </row>
    <row r="58" spans="1:57" s="38" customFormat="1" ht="12.75" x14ac:dyDescent="0.2">
      <c r="A58" s="3" t="s">
        <v>161</v>
      </c>
      <c r="B58" s="38" t="s">
        <v>168</v>
      </c>
      <c r="C58" s="3" t="s">
        <v>168</v>
      </c>
      <c r="D58" s="3" t="s">
        <v>8</v>
      </c>
      <c r="E58" s="39">
        <v>3561</v>
      </c>
      <c r="F58" s="40">
        <v>52</v>
      </c>
      <c r="G58" s="39">
        <v>1350</v>
      </c>
      <c r="H58" s="42">
        <v>69</v>
      </c>
      <c r="I58" s="42">
        <v>2</v>
      </c>
      <c r="J58" s="42">
        <v>71</v>
      </c>
      <c r="K58" s="42">
        <v>27</v>
      </c>
      <c r="L58" s="42">
        <v>4</v>
      </c>
      <c r="M58" s="43">
        <v>3600</v>
      </c>
      <c r="N58" s="44">
        <v>1904</v>
      </c>
      <c r="O58" s="44">
        <v>1904</v>
      </c>
      <c r="P58" s="44">
        <v>2019</v>
      </c>
      <c r="Q58" s="45" t="s">
        <v>5</v>
      </c>
      <c r="R58" s="45" t="s">
        <v>10</v>
      </c>
      <c r="S58" s="46">
        <v>88068</v>
      </c>
      <c r="T58" s="47">
        <f t="shared" si="7"/>
        <v>24.731255265374894</v>
      </c>
      <c r="U58" s="46">
        <v>200</v>
      </c>
      <c r="V58" s="46">
        <v>4949</v>
      </c>
      <c r="W58" s="46">
        <v>1500</v>
      </c>
      <c r="X58" s="46">
        <f t="shared" si="8"/>
        <v>6649</v>
      </c>
      <c r="Y58" s="46">
        <v>29734</v>
      </c>
      <c r="Z58" s="46">
        <v>122951</v>
      </c>
      <c r="AA58" s="49">
        <v>8982</v>
      </c>
      <c r="AB58" s="49">
        <v>85810</v>
      </c>
      <c r="AC58" s="50">
        <v>26129</v>
      </c>
      <c r="AD58" s="49">
        <v>121527</v>
      </c>
      <c r="AE58" s="52">
        <v>17717</v>
      </c>
      <c r="AF58" s="52">
        <v>1784</v>
      </c>
      <c r="AG58" s="53">
        <v>291</v>
      </c>
      <c r="AH58" s="53">
        <v>98</v>
      </c>
      <c r="AI58" s="52">
        <v>19890</v>
      </c>
      <c r="AJ58" s="52">
        <v>13158</v>
      </c>
      <c r="AK58" s="52">
        <v>10598</v>
      </c>
      <c r="AL58" s="53">
        <v>16</v>
      </c>
      <c r="AM58" s="53">
        <v>52</v>
      </c>
      <c r="AN58" s="54">
        <v>1187</v>
      </c>
      <c r="AO58" s="55">
        <f t="shared" si="10"/>
        <v>0.33333333333333331</v>
      </c>
      <c r="AP58" s="54">
        <v>6809</v>
      </c>
      <c r="AQ58" s="55">
        <f t="shared" si="11"/>
        <v>1.9121033417579332</v>
      </c>
      <c r="AR58" s="54">
        <v>778</v>
      </c>
      <c r="AS58" s="54">
        <v>3069</v>
      </c>
      <c r="AT58" s="54">
        <v>3645</v>
      </c>
      <c r="AU58" s="54">
        <v>9704</v>
      </c>
      <c r="AV58" s="57">
        <v>107</v>
      </c>
      <c r="AW58" s="54">
        <v>12773</v>
      </c>
      <c r="AX58" s="55">
        <f t="shared" si="9"/>
        <v>3.5869137882617244</v>
      </c>
      <c r="AY58" s="55">
        <f t="shared" si="12"/>
        <v>1.8758995447202231</v>
      </c>
      <c r="AZ58" s="54">
        <v>256</v>
      </c>
      <c r="BA58" s="54">
        <v>3917</v>
      </c>
      <c r="BB58" s="54">
        <v>320801</v>
      </c>
      <c r="BC58" s="58">
        <v>169</v>
      </c>
      <c r="BD58" s="59">
        <v>1360</v>
      </c>
      <c r="BE58" s="60">
        <f>BD58/E58</f>
        <v>0.38191519236169613</v>
      </c>
    </row>
    <row r="59" spans="1:57" s="38" customFormat="1" ht="12.75" x14ac:dyDescent="0.2">
      <c r="A59" s="3" t="s">
        <v>162</v>
      </c>
      <c r="B59" s="38" t="s">
        <v>312</v>
      </c>
      <c r="C59" s="3" t="s">
        <v>187</v>
      </c>
      <c r="D59" s="3" t="s">
        <v>8</v>
      </c>
      <c r="E59" s="40">
        <v>803</v>
      </c>
      <c r="F59" s="40">
        <v>52</v>
      </c>
      <c r="G59" s="40">
        <v>884</v>
      </c>
      <c r="H59" s="42">
        <v>20</v>
      </c>
      <c r="I59" s="42">
        <v>0</v>
      </c>
      <c r="J59" s="42">
        <v>20</v>
      </c>
      <c r="K59" s="42">
        <v>6</v>
      </c>
      <c r="L59" s="42">
        <v>1</v>
      </c>
      <c r="M59" s="44">
        <v>800</v>
      </c>
      <c r="N59" s="44">
        <v>1860</v>
      </c>
      <c r="O59" s="44">
        <v>1975</v>
      </c>
      <c r="P59" s="44">
        <v>2023</v>
      </c>
      <c r="Q59" s="45" t="s">
        <v>10</v>
      </c>
      <c r="R59" s="45" t="s">
        <v>13</v>
      </c>
      <c r="S59" s="46">
        <v>27500</v>
      </c>
      <c r="T59" s="47">
        <f t="shared" si="7"/>
        <v>34.246575342465754</v>
      </c>
      <c r="U59" s="46">
        <v>1037</v>
      </c>
      <c r="V59" s="46">
        <v>2500</v>
      </c>
      <c r="W59" s="46">
        <v>0</v>
      </c>
      <c r="X59" s="46">
        <f t="shared" si="8"/>
        <v>3537</v>
      </c>
      <c r="Y59" s="46">
        <v>8204</v>
      </c>
      <c r="Z59" s="46">
        <v>39241</v>
      </c>
      <c r="AA59" s="49">
        <v>6861</v>
      </c>
      <c r="AB59" s="49">
        <v>25286</v>
      </c>
      <c r="AC59" s="50">
        <v>2879</v>
      </c>
      <c r="AD59" s="49">
        <v>38117</v>
      </c>
      <c r="AE59" s="52">
        <v>7755</v>
      </c>
      <c r="AF59" s="53">
        <v>212</v>
      </c>
      <c r="AG59" s="53">
        <v>5</v>
      </c>
      <c r="AH59" s="53">
        <v>24</v>
      </c>
      <c r="AI59" s="52">
        <v>7996</v>
      </c>
      <c r="AJ59" s="52">
        <v>0</v>
      </c>
      <c r="AK59" s="52">
        <v>0</v>
      </c>
      <c r="AL59" s="53">
        <v>2</v>
      </c>
      <c r="AM59" s="53">
        <v>52</v>
      </c>
      <c r="AN59" s="57">
        <v>476</v>
      </c>
      <c r="AO59" s="55">
        <f t="shared" si="10"/>
        <v>0.5927770859277709</v>
      </c>
      <c r="AP59" s="54">
        <v>1354</v>
      </c>
      <c r="AQ59" s="55">
        <f t="shared" si="11"/>
        <v>1.6861768368617684</v>
      </c>
      <c r="AR59" s="54"/>
      <c r="AS59" s="54">
        <v>404</v>
      </c>
      <c r="AT59" s="54">
        <v>535</v>
      </c>
      <c r="AU59" s="54">
        <v>1728</v>
      </c>
      <c r="AV59" s="57">
        <v>10</v>
      </c>
      <c r="AW59" s="54">
        <v>2132</v>
      </c>
      <c r="AX59" s="55">
        <f t="shared" si="9"/>
        <v>2.6550435865504358</v>
      </c>
      <c r="AY59" s="55">
        <f t="shared" si="12"/>
        <v>1.5745937961595273</v>
      </c>
      <c r="AZ59" s="54">
        <v>26</v>
      </c>
      <c r="BA59" s="54"/>
      <c r="BB59" s="54"/>
      <c r="BC59" s="58">
        <v>29</v>
      </c>
      <c r="BD59" s="59">
        <v>286</v>
      </c>
      <c r="BE59" s="60">
        <f>BD59/E59</f>
        <v>0.35616438356164382</v>
      </c>
    </row>
    <row r="60" spans="1:57" s="38" customFormat="1" ht="12.75" x14ac:dyDescent="0.2">
      <c r="A60" s="3"/>
      <c r="D60" s="3"/>
      <c r="E60" s="65"/>
      <c r="F60" s="41"/>
      <c r="G60" s="41"/>
      <c r="H60" s="42"/>
      <c r="I60" s="42"/>
      <c r="J60" s="42"/>
      <c r="K60" s="42"/>
      <c r="L60" s="42"/>
      <c r="M60" s="45"/>
      <c r="N60" s="45"/>
      <c r="O60" s="45"/>
      <c r="P60" s="45"/>
      <c r="Q60" s="45"/>
      <c r="R60" s="45"/>
      <c r="S60" s="66"/>
      <c r="T60" s="67"/>
      <c r="U60" s="66"/>
      <c r="V60" s="66"/>
      <c r="W60" s="48"/>
      <c r="X60" s="48"/>
      <c r="Y60" s="66"/>
      <c r="Z60" s="66"/>
      <c r="AA60" s="68"/>
      <c r="AB60" s="68"/>
      <c r="AC60" s="51"/>
      <c r="AD60" s="68"/>
      <c r="AE60" s="63"/>
      <c r="AF60" s="63"/>
      <c r="AG60" s="63"/>
      <c r="AH60" s="63"/>
      <c r="AI60" s="52"/>
      <c r="AJ60" s="52"/>
      <c r="AK60" s="52"/>
      <c r="AL60" s="63"/>
      <c r="AM60" s="63"/>
      <c r="AN60" s="56"/>
      <c r="AO60" s="55"/>
      <c r="AP60" s="69"/>
      <c r="AQ60" s="70"/>
      <c r="AR60" s="71"/>
      <c r="AS60" s="56"/>
      <c r="AT60" s="56"/>
      <c r="AU60" s="56"/>
      <c r="AV60" s="56"/>
      <c r="AW60" s="56"/>
      <c r="AX60" s="55"/>
      <c r="AY60" s="55"/>
      <c r="AZ60" s="71"/>
      <c r="BA60" s="71"/>
      <c r="BB60" s="71"/>
      <c r="BC60" s="61"/>
      <c r="BD60" s="59"/>
      <c r="BE60" s="60"/>
    </row>
    <row r="61" spans="1:57" s="73" customFormat="1" ht="12.75" x14ac:dyDescent="0.2">
      <c r="A61" s="72" t="s">
        <v>338</v>
      </c>
      <c r="D61" s="72"/>
      <c r="E61" s="74">
        <f>SUM(E4:E59)</f>
        <v>231885</v>
      </c>
      <c r="F61" s="74">
        <f>SUM(F4:F59)</f>
        <v>2618</v>
      </c>
      <c r="G61" s="74">
        <f>SUM(G4:G59)</f>
        <v>76980</v>
      </c>
      <c r="H61" s="75">
        <f t="shared" ref="H61:M61" si="13">SUM(H5:H59)</f>
        <v>3723.5</v>
      </c>
      <c r="I61" s="75">
        <f t="shared" si="13"/>
        <v>1719.5</v>
      </c>
      <c r="J61" s="75">
        <f t="shared" si="13"/>
        <v>5443</v>
      </c>
      <c r="K61" s="75">
        <f t="shared" si="13"/>
        <v>891.35</v>
      </c>
      <c r="L61" s="75">
        <f t="shared" si="13"/>
        <v>254</v>
      </c>
      <c r="M61" s="76">
        <f t="shared" si="13"/>
        <v>314372</v>
      </c>
      <c r="N61" s="76"/>
      <c r="O61" s="76"/>
      <c r="P61" s="76"/>
      <c r="Q61" s="76"/>
      <c r="R61" s="76"/>
      <c r="S61" s="77">
        <f>SUM(S5:S59)</f>
        <v>6138066</v>
      </c>
      <c r="T61" s="78"/>
      <c r="U61" s="77">
        <f t="shared" ref="U61:AN61" si="14">SUM(U5:U59)</f>
        <v>126260</v>
      </c>
      <c r="V61" s="77">
        <f t="shared" si="14"/>
        <v>690096</v>
      </c>
      <c r="W61" s="77">
        <f t="shared" si="14"/>
        <v>240207</v>
      </c>
      <c r="X61" s="77">
        <f t="shared" si="14"/>
        <v>1056563</v>
      </c>
      <c r="Y61" s="77">
        <f t="shared" si="14"/>
        <v>4126741</v>
      </c>
      <c r="Z61" s="77">
        <f t="shared" si="14"/>
        <v>11081163</v>
      </c>
      <c r="AA61" s="79">
        <f t="shared" si="14"/>
        <v>785001</v>
      </c>
      <c r="AB61" s="79">
        <f t="shared" si="14"/>
        <v>7361481</v>
      </c>
      <c r="AC61" s="79">
        <f t="shared" si="14"/>
        <v>3079646</v>
      </c>
      <c r="AD61" s="79">
        <f t="shared" si="14"/>
        <v>11416038</v>
      </c>
      <c r="AE61" s="80">
        <f t="shared" si="14"/>
        <v>1085255</v>
      </c>
      <c r="AF61" s="80">
        <f t="shared" si="14"/>
        <v>92266</v>
      </c>
      <c r="AG61" s="80">
        <f t="shared" si="14"/>
        <v>41511</v>
      </c>
      <c r="AH61" s="80">
        <f t="shared" si="14"/>
        <v>4605</v>
      </c>
      <c r="AI61" s="80">
        <f t="shared" si="14"/>
        <v>1223637</v>
      </c>
      <c r="AJ61" s="80">
        <f t="shared" si="14"/>
        <v>699018</v>
      </c>
      <c r="AK61" s="80">
        <f t="shared" si="14"/>
        <v>630069</v>
      </c>
      <c r="AL61" s="80">
        <f t="shared" si="14"/>
        <v>1239</v>
      </c>
      <c r="AM61" s="80">
        <f t="shared" si="14"/>
        <v>2900</v>
      </c>
      <c r="AN61" s="81">
        <f t="shared" si="14"/>
        <v>109404</v>
      </c>
      <c r="AO61" s="81"/>
      <c r="AP61" s="81">
        <f>SUM(AP5:AP59)</f>
        <v>626869</v>
      </c>
      <c r="AQ61" s="82"/>
      <c r="AR61" s="81">
        <f t="shared" ref="AR61:AW61" si="15">SUM(AR5:AR59)</f>
        <v>64019</v>
      </c>
      <c r="AS61" s="81">
        <f t="shared" si="15"/>
        <v>200568</v>
      </c>
      <c r="AT61" s="81">
        <f t="shared" si="15"/>
        <v>238206</v>
      </c>
      <c r="AU61" s="81">
        <f t="shared" si="15"/>
        <v>1108260</v>
      </c>
      <c r="AV61" s="81">
        <f t="shared" si="15"/>
        <v>5177</v>
      </c>
      <c r="AW61" s="81">
        <f t="shared" si="15"/>
        <v>1308827</v>
      </c>
      <c r="AX61" s="82"/>
      <c r="AY61" s="82"/>
      <c r="AZ61" s="81">
        <f>SUM(AZ5:AZ59)</f>
        <v>39345</v>
      </c>
      <c r="BA61" s="81">
        <f>SUM(BA5:BA59)</f>
        <v>338200</v>
      </c>
      <c r="BB61" s="81">
        <f>SUM(BB5:BB59)</f>
        <v>969661</v>
      </c>
      <c r="BC61" s="83">
        <f>SUM(BC5:BC59)</f>
        <v>5789</v>
      </c>
      <c r="BD61" s="83">
        <f>SUM(BD5:BD59)</f>
        <v>74099</v>
      </c>
      <c r="BE61" s="84"/>
    </row>
    <row r="62" spans="1:57" s="73" customFormat="1" ht="12.75" x14ac:dyDescent="0.2">
      <c r="A62" s="72"/>
      <c r="D62" s="72"/>
      <c r="E62" s="74"/>
      <c r="F62" s="74"/>
      <c r="G62" s="74"/>
      <c r="H62" s="75"/>
      <c r="I62" s="75"/>
      <c r="J62" s="75"/>
      <c r="K62" s="75"/>
      <c r="L62" s="75"/>
      <c r="M62" s="85"/>
      <c r="N62" s="85"/>
      <c r="O62" s="85"/>
      <c r="P62" s="85"/>
      <c r="Q62" s="85"/>
      <c r="R62" s="85"/>
      <c r="S62" s="77"/>
      <c r="T62" s="78"/>
      <c r="U62" s="77"/>
      <c r="V62" s="77"/>
      <c r="W62" s="77"/>
      <c r="X62" s="77"/>
      <c r="Y62" s="77"/>
      <c r="Z62" s="77"/>
      <c r="AA62" s="79"/>
      <c r="AB62" s="79"/>
      <c r="AC62" s="79"/>
      <c r="AD62" s="79"/>
      <c r="AE62" s="80"/>
      <c r="AF62" s="80"/>
      <c r="AG62" s="80"/>
      <c r="AH62" s="80"/>
      <c r="AI62" s="80"/>
      <c r="AJ62" s="80"/>
      <c r="AK62" s="80"/>
      <c r="AL62" s="80"/>
      <c r="AM62" s="80"/>
      <c r="AN62" s="81"/>
      <c r="AO62" s="81"/>
      <c r="AP62" s="81"/>
      <c r="AQ62" s="82"/>
      <c r="AR62" s="81"/>
      <c r="AS62" s="81"/>
      <c r="AT62" s="81"/>
      <c r="AU62" s="81"/>
      <c r="AV62" s="81"/>
      <c r="AW62" s="81"/>
      <c r="AX62" s="82"/>
      <c r="AY62" s="82"/>
      <c r="AZ62" s="81"/>
      <c r="BA62" s="81"/>
      <c r="BB62" s="81"/>
      <c r="BC62" s="83"/>
      <c r="BD62" s="83"/>
      <c r="BE62" s="84"/>
    </row>
    <row r="63" spans="1:57" s="73" customFormat="1" ht="12.75" x14ac:dyDescent="0.2">
      <c r="A63" s="72" t="s">
        <v>371</v>
      </c>
      <c r="D63" s="72"/>
      <c r="E63" s="74">
        <f t="shared" ref="E63:P63" si="16">AVERAGE(E5:E59)</f>
        <v>4216.090909090909</v>
      </c>
      <c r="F63" s="74">
        <f t="shared" si="16"/>
        <v>47.6</v>
      </c>
      <c r="G63" s="74">
        <f t="shared" si="16"/>
        <v>1399.6363636363637</v>
      </c>
      <c r="H63" s="75">
        <f t="shared" si="16"/>
        <v>67.7</v>
      </c>
      <c r="I63" s="75">
        <f t="shared" si="16"/>
        <v>31.263636363636362</v>
      </c>
      <c r="J63" s="75">
        <f t="shared" si="16"/>
        <v>98.963636363636368</v>
      </c>
      <c r="K63" s="75">
        <f t="shared" si="16"/>
        <v>16.206363636363637</v>
      </c>
      <c r="L63" s="75">
        <f t="shared" si="16"/>
        <v>4.6181818181818182</v>
      </c>
      <c r="M63" s="76">
        <f t="shared" si="16"/>
        <v>6045.6153846153848</v>
      </c>
      <c r="N63" s="86">
        <f t="shared" si="16"/>
        <v>1912.5306122448981</v>
      </c>
      <c r="O63" s="86">
        <f t="shared" si="16"/>
        <v>2000.0666666666666</v>
      </c>
      <c r="P63" s="86">
        <f t="shared" si="16"/>
        <v>2015.3181818181818</v>
      </c>
      <c r="Q63" s="76"/>
      <c r="R63" s="76"/>
      <c r="S63" s="77">
        <f t="shared" ref="S63:Z63" si="17">AVERAGE(S5:S59)</f>
        <v>111601.2</v>
      </c>
      <c r="T63" s="78">
        <f t="shared" si="17"/>
        <v>23.313792221750653</v>
      </c>
      <c r="U63" s="77">
        <f t="shared" si="17"/>
        <v>2295.6363636363635</v>
      </c>
      <c r="V63" s="77">
        <f t="shared" si="17"/>
        <v>12547.2</v>
      </c>
      <c r="W63" s="77">
        <f t="shared" si="17"/>
        <v>4532.2075471698117</v>
      </c>
      <c r="X63" s="77">
        <f t="shared" si="17"/>
        <v>19210.236363636363</v>
      </c>
      <c r="Y63" s="77">
        <f t="shared" si="17"/>
        <v>75031.654545454541</v>
      </c>
      <c r="Z63" s="77">
        <f t="shared" si="17"/>
        <v>201475.69090909092</v>
      </c>
      <c r="AA63" s="79">
        <f>AVERAGE(AA5:AA59)</f>
        <v>14537.055555555555</v>
      </c>
      <c r="AB63" s="79">
        <f t="shared" ref="AB63:AD63" si="18">AVERAGE(AB5:AB59)</f>
        <v>133845.1090909091</v>
      </c>
      <c r="AC63" s="79">
        <f t="shared" si="18"/>
        <v>55993.563636363637</v>
      </c>
      <c r="AD63" s="79">
        <f t="shared" si="18"/>
        <v>211408.11111111112</v>
      </c>
      <c r="AE63" s="80">
        <f t="shared" ref="AE63:BE63" si="19">AVERAGE(AE5:AE59)</f>
        <v>20097.314814814814</v>
      </c>
      <c r="AF63" s="80">
        <f t="shared" si="19"/>
        <v>1677.5636363636363</v>
      </c>
      <c r="AG63" s="80">
        <f t="shared" si="19"/>
        <v>754.74545454545455</v>
      </c>
      <c r="AH63" s="80">
        <f t="shared" si="19"/>
        <v>83.727272727272734</v>
      </c>
      <c r="AI63" s="80">
        <f t="shared" si="19"/>
        <v>22659.944444444445</v>
      </c>
      <c r="AJ63" s="80">
        <f t="shared" si="19"/>
        <v>12709.418181818182</v>
      </c>
      <c r="AK63" s="80">
        <f t="shared" si="19"/>
        <v>11455.8</v>
      </c>
      <c r="AL63" s="80">
        <f t="shared" si="19"/>
        <v>22.527272727272727</v>
      </c>
      <c r="AM63" s="80">
        <f t="shared" si="19"/>
        <v>52.727272727272727</v>
      </c>
      <c r="AN63" s="81">
        <f t="shared" si="19"/>
        <v>2064.2264150943397</v>
      </c>
      <c r="AO63" s="87">
        <f t="shared" si="19"/>
        <v>0.52680846602849041</v>
      </c>
      <c r="AP63" s="81">
        <f t="shared" si="19"/>
        <v>11827.716981132075</v>
      </c>
      <c r="AQ63" s="87">
        <f t="shared" si="19"/>
        <v>2.9540671953626005</v>
      </c>
      <c r="AR63" s="81">
        <f t="shared" si="19"/>
        <v>1422.6444444444444</v>
      </c>
      <c r="AS63" s="81">
        <f t="shared" si="19"/>
        <v>4011.36</v>
      </c>
      <c r="AT63" s="81">
        <f t="shared" si="19"/>
        <v>4861.3469387755104</v>
      </c>
      <c r="AU63" s="81">
        <f t="shared" si="19"/>
        <v>20523.333333333332</v>
      </c>
      <c r="AV63" s="81">
        <f t="shared" si="19"/>
        <v>97.679245283018872</v>
      </c>
      <c r="AW63" s="81">
        <f t="shared" si="19"/>
        <v>24237.537037037036</v>
      </c>
      <c r="AX63" s="82">
        <f t="shared" si="19"/>
        <v>5.0862668581716992</v>
      </c>
      <c r="AY63" s="82">
        <f t="shared" si="19"/>
        <v>2.5132170732670613</v>
      </c>
      <c r="AZ63" s="81">
        <f t="shared" si="19"/>
        <v>756.63461538461536</v>
      </c>
      <c r="BA63" s="81">
        <f t="shared" si="19"/>
        <v>7352.173913043478</v>
      </c>
      <c r="BB63" s="81">
        <f t="shared" si="19"/>
        <v>23650.268292682926</v>
      </c>
      <c r="BC63" s="83">
        <f t="shared" si="19"/>
        <v>107.20370370370371</v>
      </c>
      <c r="BD63" s="83">
        <f t="shared" si="19"/>
        <v>1452.9215686274511</v>
      </c>
      <c r="BE63" s="84">
        <f t="shared" si="19"/>
        <v>0.45021515289113678</v>
      </c>
    </row>
    <row r="64" spans="1:57" s="88" customFormat="1" ht="12.75" x14ac:dyDescent="0.2">
      <c r="A64" s="72" t="s">
        <v>347</v>
      </c>
      <c r="B64" s="73"/>
      <c r="C64" s="73"/>
      <c r="D64" s="72"/>
      <c r="E64" s="74">
        <f t="shared" ref="E64:P64" si="20">MEDIAN(E5:E59)</f>
        <v>2489</v>
      </c>
      <c r="F64" s="74">
        <f t="shared" si="20"/>
        <v>52</v>
      </c>
      <c r="G64" s="74">
        <f t="shared" si="20"/>
        <v>1404</v>
      </c>
      <c r="H64" s="75">
        <f t="shared" si="20"/>
        <v>47</v>
      </c>
      <c r="I64" s="75">
        <f t="shared" si="20"/>
        <v>5</v>
      </c>
      <c r="J64" s="75">
        <f t="shared" si="20"/>
        <v>59</v>
      </c>
      <c r="K64" s="75">
        <f t="shared" si="20"/>
        <v>12</v>
      </c>
      <c r="L64" s="75">
        <f t="shared" si="20"/>
        <v>4</v>
      </c>
      <c r="M64" s="76">
        <f t="shared" si="20"/>
        <v>3672</v>
      </c>
      <c r="N64" s="86">
        <f t="shared" si="20"/>
        <v>1908</v>
      </c>
      <c r="O64" s="86">
        <f t="shared" si="20"/>
        <v>2002</v>
      </c>
      <c r="P64" s="86">
        <f t="shared" si="20"/>
        <v>2020</v>
      </c>
      <c r="Q64" s="76"/>
      <c r="R64" s="76"/>
      <c r="S64" s="77">
        <f t="shared" ref="S64:BE64" si="21">MEDIAN(S5:S59)</f>
        <v>46300</v>
      </c>
      <c r="T64" s="78">
        <f t="shared" si="21"/>
        <v>22.633744855967077</v>
      </c>
      <c r="U64" s="77">
        <f t="shared" si="21"/>
        <v>300</v>
      </c>
      <c r="V64" s="77">
        <f t="shared" si="21"/>
        <v>4237</v>
      </c>
      <c r="W64" s="77">
        <f t="shared" si="21"/>
        <v>1932</v>
      </c>
      <c r="X64" s="77">
        <f t="shared" si="21"/>
        <v>10185</v>
      </c>
      <c r="Y64" s="77">
        <f t="shared" si="21"/>
        <v>48884</v>
      </c>
      <c r="Z64" s="77">
        <f t="shared" si="21"/>
        <v>112572</v>
      </c>
      <c r="AA64" s="79">
        <f t="shared" si="21"/>
        <v>9460.5</v>
      </c>
      <c r="AB64" s="79">
        <f t="shared" si="21"/>
        <v>66319</v>
      </c>
      <c r="AC64" s="79">
        <f t="shared" si="21"/>
        <v>29973</v>
      </c>
      <c r="AD64" s="79">
        <f t="shared" si="21"/>
        <v>113563.5</v>
      </c>
      <c r="AE64" s="80">
        <f t="shared" si="21"/>
        <v>14875.5</v>
      </c>
      <c r="AF64" s="80">
        <f t="shared" si="21"/>
        <v>1488</v>
      </c>
      <c r="AG64" s="80">
        <f t="shared" si="21"/>
        <v>537</v>
      </c>
      <c r="AH64" s="80">
        <f t="shared" si="21"/>
        <v>24</v>
      </c>
      <c r="AI64" s="80">
        <f t="shared" si="21"/>
        <v>17399</v>
      </c>
      <c r="AJ64" s="80">
        <f t="shared" si="21"/>
        <v>13693</v>
      </c>
      <c r="AK64" s="80">
        <f t="shared" si="21"/>
        <v>10670</v>
      </c>
      <c r="AL64" s="80">
        <f t="shared" si="21"/>
        <v>14</v>
      </c>
      <c r="AM64" s="80">
        <f t="shared" si="21"/>
        <v>52</v>
      </c>
      <c r="AN64" s="81">
        <f t="shared" si="21"/>
        <v>1209</v>
      </c>
      <c r="AO64" s="87">
        <f t="shared" si="21"/>
        <v>0.45349847892220774</v>
      </c>
      <c r="AP64" s="81">
        <f t="shared" si="21"/>
        <v>5460</v>
      </c>
      <c r="AQ64" s="87">
        <f t="shared" si="21"/>
        <v>1.9415841584158415</v>
      </c>
      <c r="AR64" s="81">
        <f t="shared" si="21"/>
        <v>416</v>
      </c>
      <c r="AS64" s="81">
        <f t="shared" si="21"/>
        <v>2118.5</v>
      </c>
      <c r="AT64" s="81">
        <f t="shared" si="21"/>
        <v>2963</v>
      </c>
      <c r="AU64" s="81">
        <f t="shared" si="21"/>
        <v>8110.5</v>
      </c>
      <c r="AV64" s="81">
        <f t="shared" si="21"/>
        <v>31</v>
      </c>
      <c r="AW64" s="81">
        <f t="shared" si="21"/>
        <v>11135.5</v>
      </c>
      <c r="AX64" s="82">
        <f t="shared" si="21"/>
        <v>3.941534371723828</v>
      </c>
      <c r="AY64" s="82">
        <f t="shared" si="21"/>
        <v>1.7697891462150017</v>
      </c>
      <c r="AZ64" s="81">
        <f t="shared" si="21"/>
        <v>348</v>
      </c>
      <c r="BA64" s="81">
        <f t="shared" si="21"/>
        <v>2305</v>
      </c>
      <c r="BB64" s="81">
        <f t="shared" si="21"/>
        <v>5587</v>
      </c>
      <c r="BC64" s="83">
        <f t="shared" si="21"/>
        <v>91</v>
      </c>
      <c r="BD64" s="83">
        <f t="shared" si="21"/>
        <v>1009</v>
      </c>
      <c r="BE64" s="84">
        <f t="shared" si="21"/>
        <v>0.28035217794253942</v>
      </c>
    </row>
    <row r="66" spans="1:57" s="73" customFormat="1" ht="12.75" x14ac:dyDescent="0.2">
      <c r="A66" s="72"/>
      <c r="D66" s="72"/>
      <c r="E66" s="89"/>
      <c r="F66" s="90"/>
      <c r="G66" s="90"/>
      <c r="H66" s="75"/>
      <c r="I66" s="75"/>
      <c r="J66" s="75"/>
      <c r="K66" s="75"/>
      <c r="L66" s="75"/>
      <c r="M66" s="85"/>
      <c r="N66" s="85"/>
      <c r="O66" s="85"/>
      <c r="P66" s="85"/>
      <c r="Q66" s="85" t="str">
        <f>"Poor = " &amp; COUNTIF(Q5:Q59, "Poor")</f>
        <v>Poor = 1</v>
      </c>
      <c r="R66" s="85" t="str">
        <f>"Poor = " &amp; COUNTIF(R5:R59, "Poor")</f>
        <v>Poor = 3</v>
      </c>
      <c r="S66" s="77"/>
      <c r="T66" s="78"/>
      <c r="U66" s="77"/>
      <c r="V66" s="77"/>
      <c r="W66" s="91"/>
      <c r="X66" s="91"/>
      <c r="Y66" s="77"/>
      <c r="Z66" s="77"/>
      <c r="AA66" s="79"/>
      <c r="AB66" s="79"/>
      <c r="AC66" s="92"/>
      <c r="AD66" s="79"/>
      <c r="AE66" s="93"/>
      <c r="AF66" s="93"/>
      <c r="AG66" s="93"/>
      <c r="AH66" s="93"/>
      <c r="AI66" s="80"/>
      <c r="AJ66" s="80"/>
      <c r="AK66" s="80"/>
      <c r="AL66" s="93"/>
      <c r="AM66" s="93"/>
      <c r="AN66" s="94"/>
      <c r="AO66" s="82"/>
      <c r="AP66" s="95"/>
      <c r="AQ66" s="96"/>
      <c r="AR66" s="97"/>
      <c r="AS66" s="94"/>
      <c r="AT66" s="94"/>
      <c r="AU66" s="94"/>
      <c r="AV66" s="94"/>
      <c r="AW66" s="94"/>
      <c r="AX66" s="82"/>
      <c r="AY66" s="82"/>
      <c r="AZ66" s="97"/>
      <c r="BA66" s="97"/>
      <c r="BB66" s="97"/>
      <c r="BC66" s="98"/>
      <c r="BD66" s="83"/>
      <c r="BE66" s="84"/>
    </row>
    <row r="67" spans="1:57" s="73" customFormat="1" ht="12.75" x14ac:dyDescent="0.2">
      <c r="A67" s="72"/>
      <c r="D67" s="72"/>
      <c r="E67" s="89"/>
      <c r="F67" s="90"/>
      <c r="G67" s="90"/>
      <c r="H67" s="75"/>
      <c r="I67" s="75"/>
      <c r="J67" s="75"/>
      <c r="K67" s="75"/>
      <c r="L67" s="75"/>
      <c r="M67" s="85"/>
      <c r="N67" s="85"/>
      <c r="O67" s="85"/>
      <c r="P67" s="85"/>
      <c r="Q67" s="85" t="str">
        <f>"Fair = " &amp; COUNTIF(Q5:Q59, "Fair")</f>
        <v>Fair = 12</v>
      </c>
      <c r="R67" s="85" t="str">
        <f>"Fair = " &amp; COUNTIF(R5:R59, "Fair")</f>
        <v>Fair = 6</v>
      </c>
      <c r="S67" s="77"/>
      <c r="T67" s="78"/>
      <c r="U67" s="77"/>
      <c r="V67" s="77"/>
      <c r="W67" s="91"/>
      <c r="X67" s="91"/>
      <c r="Y67" s="77"/>
      <c r="Z67" s="77"/>
      <c r="AA67" s="79"/>
      <c r="AB67" s="79"/>
      <c r="AC67" s="92"/>
      <c r="AD67" s="79"/>
      <c r="AE67" s="93"/>
      <c r="AF67" s="93"/>
      <c r="AG67" s="93"/>
      <c r="AH67" s="93"/>
      <c r="AI67" s="80"/>
      <c r="AJ67" s="80"/>
      <c r="AK67" s="80"/>
      <c r="AL67" s="93"/>
      <c r="AM67" s="93"/>
      <c r="AN67" s="94"/>
      <c r="AO67" s="82"/>
      <c r="AP67" s="95"/>
      <c r="AQ67" s="96"/>
      <c r="AR67" s="97"/>
      <c r="AS67" s="94"/>
      <c r="AT67" s="94"/>
      <c r="AU67" s="94"/>
      <c r="AV67" s="94"/>
      <c r="AW67" s="94"/>
      <c r="AX67" s="82"/>
      <c r="AY67" s="82"/>
      <c r="AZ67" s="97"/>
      <c r="BA67" s="97"/>
      <c r="BB67" s="97"/>
      <c r="BC67" s="98"/>
      <c r="BD67" s="83"/>
      <c r="BE67" s="84"/>
    </row>
    <row r="68" spans="1:57" s="73" customFormat="1" ht="12.75" x14ac:dyDescent="0.2">
      <c r="A68" s="72"/>
      <c r="D68" s="72"/>
      <c r="E68" s="89"/>
      <c r="F68" s="90"/>
      <c r="G68" s="90"/>
      <c r="H68" s="75"/>
      <c r="I68" s="75"/>
      <c r="J68" s="75"/>
      <c r="K68" s="75"/>
      <c r="L68" s="75"/>
      <c r="M68" s="85"/>
      <c r="N68" s="85"/>
      <c r="O68" s="85"/>
      <c r="P68" s="85"/>
      <c r="Q68" s="85" t="str">
        <f>"Average = " &amp; COUNTIF(Q5:Q59, "Average")</f>
        <v>Average = 17</v>
      </c>
      <c r="R68" s="85" t="str">
        <f>"Average = " &amp; COUNTIF(R5:R59, "Average")</f>
        <v>Average = 15</v>
      </c>
      <c r="S68" s="77"/>
      <c r="T68" s="78"/>
      <c r="U68" s="77"/>
      <c r="V68" s="77"/>
      <c r="W68" s="91"/>
      <c r="X68" s="91"/>
      <c r="Y68" s="77"/>
      <c r="Z68" s="77"/>
      <c r="AA68" s="79"/>
      <c r="AB68" s="79"/>
      <c r="AC68" s="92"/>
      <c r="AD68" s="79"/>
      <c r="AE68" s="93"/>
      <c r="AF68" s="93"/>
      <c r="AG68" s="93"/>
      <c r="AH68" s="93"/>
      <c r="AI68" s="80"/>
      <c r="AJ68" s="80"/>
      <c r="AK68" s="80"/>
      <c r="AL68" s="93"/>
      <c r="AM68" s="93"/>
      <c r="AN68" s="94"/>
      <c r="AO68" s="82"/>
      <c r="AP68" s="95"/>
      <c r="AQ68" s="96"/>
      <c r="AR68" s="97"/>
      <c r="AS68" s="94"/>
      <c r="AT68" s="94"/>
      <c r="AU68" s="94"/>
      <c r="AV68" s="94"/>
      <c r="AW68" s="94"/>
      <c r="AX68" s="82"/>
      <c r="AY68" s="82"/>
      <c r="AZ68" s="97"/>
      <c r="BA68" s="97"/>
      <c r="BB68" s="97"/>
      <c r="BC68" s="98"/>
      <c r="BD68" s="83"/>
      <c r="BE68" s="84"/>
    </row>
    <row r="69" spans="1:57" s="73" customFormat="1" ht="12.75" x14ac:dyDescent="0.2">
      <c r="A69" s="72"/>
      <c r="D69" s="72"/>
      <c r="E69" s="89"/>
      <c r="F69" s="90"/>
      <c r="G69" s="90"/>
      <c r="H69" s="75"/>
      <c r="I69" s="75"/>
      <c r="J69" s="75"/>
      <c r="K69" s="75"/>
      <c r="L69" s="75"/>
      <c r="M69" s="85"/>
      <c r="N69" s="85"/>
      <c r="O69" s="85"/>
      <c r="P69" s="85"/>
      <c r="Q69" s="85" t="str">
        <f>"Good = " &amp; COUNTIF(Q5:Q59, "Good")</f>
        <v>Good = 13</v>
      </c>
      <c r="R69" s="85" t="str">
        <f>"Good = " &amp; COUNTIF(R5:R59, "Good")</f>
        <v>Good = 18</v>
      </c>
      <c r="S69" s="77"/>
      <c r="T69" s="78"/>
      <c r="U69" s="77"/>
      <c r="V69" s="77"/>
      <c r="W69" s="91"/>
      <c r="X69" s="91"/>
      <c r="Y69" s="77"/>
      <c r="Z69" s="77"/>
      <c r="AA69" s="79"/>
      <c r="AB69" s="79"/>
      <c r="AC69" s="92"/>
      <c r="AD69" s="79"/>
      <c r="AE69" s="93"/>
      <c r="AF69" s="93"/>
      <c r="AG69" s="93"/>
      <c r="AH69" s="93"/>
      <c r="AI69" s="80"/>
      <c r="AJ69" s="80"/>
      <c r="AK69" s="80"/>
      <c r="AL69" s="93"/>
      <c r="AM69" s="93"/>
      <c r="AN69" s="94"/>
      <c r="AO69" s="82"/>
      <c r="AP69" s="95"/>
      <c r="AQ69" s="96"/>
      <c r="AR69" s="97"/>
      <c r="AS69" s="94"/>
      <c r="AT69" s="94"/>
      <c r="AU69" s="94"/>
      <c r="AV69" s="94"/>
      <c r="AW69" s="94"/>
      <c r="AX69" s="82"/>
      <c r="AY69" s="82"/>
      <c r="AZ69" s="97"/>
      <c r="BA69" s="97"/>
      <c r="BB69" s="97"/>
      <c r="BC69" s="98"/>
      <c r="BD69" s="83"/>
      <c r="BE69" s="84"/>
    </row>
    <row r="70" spans="1:57" s="73" customFormat="1" ht="12.75" x14ac:dyDescent="0.2">
      <c r="A70" s="72"/>
      <c r="D70" s="72"/>
      <c r="E70" s="89"/>
      <c r="F70" s="90"/>
      <c r="G70" s="90"/>
      <c r="H70" s="75"/>
      <c r="I70" s="75"/>
      <c r="J70" s="75"/>
      <c r="K70" s="75"/>
      <c r="L70" s="75"/>
      <c r="M70" s="85"/>
      <c r="N70" s="85"/>
      <c r="O70" s="85"/>
      <c r="P70" s="85"/>
      <c r="Q70" s="85" t="str">
        <f>"Excellent = " &amp; COUNTIF(Q5:Q59, "Excellent")</f>
        <v>Excellent = 9</v>
      </c>
      <c r="R70" s="85" t="str">
        <f>"Excellent = " &amp; COUNTIF(R5:R59, "Excellent")</f>
        <v>Excellent = 10</v>
      </c>
      <c r="S70" s="77"/>
      <c r="T70" s="78"/>
      <c r="U70" s="77"/>
      <c r="V70" s="77"/>
      <c r="W70" s="91"/>
      <c r="X70" s="91"/>
      <c r="Y70" s="77"/>
      <c r="Z70" s="77"/>
      <c r="AA70" s="79"/>
      <c r="AB70" s="79"/>
      <c r="AC70" s="92"/>
      <c r="AD70" s="79"/>
      <c r="AE70" s="93"/>
      <c r="AF70" s="93"/>
      <c r="AG70" s="93"/>
      <c r="AH70" s="93"/>
      <c r="AI70" s="80"/>
      <c r="AJ70" s="80"/>
      <c r="AK70" s="80"/>
      <c r="AL70" s="93"/>
      <c r="AM70" s="93"/>
      <c r="AN70" s="94"/>
      <c r="AO70" s="82"/>
      <c r="AP70" s="95"/>
      <c r="AQ70" s="96"/>
      <c r="AR70" s="97"/>
      <c r="AS70" s="94"/>
      <c r="AT70" s="94"/>
      <c r="AU70" s="94"/>
      <c r="AV70" s="94"/>
      <c r="AW70" s="94"/>
      <c r="AX70" s="82"/>
      <c r="AY70" s="82"/>
      <c r="AZ70" s="97"/>
      <c r="BA70" s="97"/>
      <c r="BB70" s="97"/>
      <c r="BC70" s="98"/>
      <c r="BD70" s="83"/>
      <c r="BE70" s="84"/>
    </row>
  </sheetData>
  <autoFilter ref="A4:BE4" xr:uid="{00000000-0001-0000-0000-000000000000}">
    <sortState xmlns:xlrd2="http://schemas.microsoft.com/office/spreadsheetml/2017/richdata2" ref="A5:BE158">
      <sortCondition ref="D4"/>
    </sortState>
  </autoFilter>
  <mergeCells count="8">
    <mergeCell ref="AN3:BB3"/>
    <mergeCell ref="BC3:BE3"/>
    <mergeCell ref="E3:G3"/>
    <mergeCell ref="H3:L3"/>
    <mergeCell ref="M3:R3"/>
    <mergeCell ref="S3:Z3"/>
    <mergeCell ref="AA3:AD3"/>
    <mergeCell ref="AE3:AM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4F38-2CDE-4D6B-9B74-B7541FDD706B}">
  <sheetPr>
    <tabColor theme="3" tint="0.79998168889431442"/>
  </sheetPr>
  <dimension ref="A1:BE109"/>
  <sheetViews>
    <sheetView workbookViewId="0">
      <pane xSplit="1" ySplit="4" topLeftCell="B5" activePane="bottomRight" state="frozen"/>
      <selection activeCell="B41" sqref="B41"/>
      <selection pane="topRight" activeCell="B41" sqref="B41"/>
      <selection pane="bottomLeft" activeCell="B41" sqref="B41"/>
      <selection pane="bottomRight" activeCell="B41" sqref="B41"/>
    </sheetView>
  </sheetViews>
  <sheetFormatPr defaultColWidth="9.140625" defaultRowHeight="15" x14ac:dyDescent="0.25"/>
  <cols>
    <col min="1" max="1" width="27.7109375" style="2" customWidth="1"/>
    <col min="2" max="2" width="21.85546875" style="12" customWidth="1"/>
    <col min="3" max="3" width="13.7109375" style="12" customWidth="1"/>
    <col min="4" max="4" width="27.7109375" style="2" customWidth="1"/>
    <col min="5" max="5" width="13.5703125" style="99" customWidth="1"/>
    <col min="6" max="6" width="11.28515625" style="100" customWidth="1"/>
    <col min="7" max="7" width="10.7109375" style="100" customWidth="1"/>
    <col min="8" max="8" width="10" style="101" customWidth="1"/>
    <col min="9" max="9" width="8.42578125" style="101" bestFit="1" customWidth="1"/>
    <col min="10" max="10" width="9.42578125" style="101" customWidth="1"/>
    <col min="11" max="11" width="11.140625" style="101" customWidth="1"/>
    <col min="12" max="12" width="9.28515625" style="101" customWidth="1"/>
    <col min="13" max="13" width="11.42578125" style="102" customWidth="1"/>
    <col min="14" max="14" width="10.5703125" style="102" bestFit="1" customWidth="1"/>
    <col min="15" max="15" width="13.5703125" style="102" bestFit="1" customWidth="1"/>
    <col min="16" max="16" width="10.42578125" style="102" customWidth="1"/>
    <col min="17" max="17" width="15.28515625" style="102" bestFit="1" customWidth="1"/>
    <col min="18" max="18" width="15.7109375" style="102" bestFit="1" customWidth="1"/>
    <col min="19" max="19" width="10.85546875" style="103" bestFit="1" customWidth="1"/>
    <col min="20" max="20" width="13.5703125" style="104" customWidth="1"/>
    <col min="21" max="21" width="8.85546875" style="103" customWidth="1"/>
    <col min="22" max="22" width="10" style="103" bestFit="1" customWidth="1"/>
    <col min="23" max="23" width="9" style="105" customWidth="1"/>
    <col min="24" max="24" width="9.85546875" style="105" customWidth="1"/>
    <col min="25" max="25" width="11.85546875" style="103" customWidth="1"/>
    <col min="26" max="26" width="11.5703125" style="103" customWidth="1"/>
    <col min="27" max="27" width="11.7109375" style="106" bestFit="1" customWidth="1"/>
    <col min="28" max="28" width="11.5703125" style="106" bestFit="1" customWidth="1"/>
    <col min="29" max="29" width="15" style="107" customWidth="1"/>
    <col min="30" max="30" width="12.5703125" style="106" customWidth="1"/>
    <col min="31" max="31" width="12.28515625" style="108" customWidth="1"/>
    <col min="32" max="32" width="11.85546875" style="108" customWidth="1"/>
    <col min="33" max="33" width="11.7109375" style="108" customWidth="1"/>
    <col min="34" max="34" width="11.5703125" style="108" customWidth="1"/>
    <col min="35" max="35" width="9.42578125" style="109" customWidth="1"/>
    <col min="36" max="36" width="10.28515625" style="109" customWidth="1"/>
    <col min="37" max="37" width="11" style="109" customWidth="1"/>
    <col min="38" max="38" width="12.28515625" style="108" customWidth="1"/>
    <col min="39" max="39" width="12.5703125" style="108" customWidth="1"/>
    <col min="40" max="40" width="12.7109375" style="110" customWidth="1"/>
    <col min="41" max="41" width="12.7109375" style="111" customWidth="1"/>
    <col min="42" max="42" width="8.85546875" style="112" customWidth="1"/>
    <col min="43" max="43" width="13.5703125" style="113" customWidth="1"/>
    <col min="44" max="44" width="12.140625" style="114" customWidth="1"/>
    <col min="45" max="45" width="11.140625" style="110" customWidth="1"/>
    <col min="46" max="46" width="11.42578125" style="110" customWidth="1"/>
    <col min="47" max="47" width="9.42578125" style="110" customWidth="1"/>
    <col min="48" max="48" width="10.140625" style="110" customWidth="1"/>
    <col min="49" max="49" width="8.7109375" style="110" customWidth="1"/>
    <col min="50" max="51" width="12.85546875" style="111" customWidth="1"/>
    <col min="52" max="53" width="11.28515625" style="114" customWidth="1"/>
    <col min="54" max="54" width="9.140625" style="114" customWidth="1"/>
    <col min="55" max="55" width="11.5703125" style="115" bestFit="1" customWidth="1"/>
    <col min="56" max="56" width="11.28515625" style="116" bestFit="1" customWidth="1"/>
    <col min="57" max="57" width="14.28515625" style="117" customWidth="1"/>
    <col min="58" max="16384" width="9.140625" style="12"/>
  </cols>
  <sheetData>
    <row r="1" spans="1:57" ht="23.25" x14ac:dyDescent="0.35">
      <c r="A1" s="1" t="s">
        <v>354</v>
      </c>
      <c r="B1" s="2"/>
      <c r="C1" s="3"/>
      <c r="E1" s="4"/>
      <c r="F1" s="5"/>
      <c r="G1" s="5"/>
      <c r="H1" s="6"/>
      <c r="I1" s="6"/>
      <c r="J1" s="6"/>
      <c r="K1" s="6"/>
      <c r="L1" s="6"/>
      <c r="M1" s="5"/>
      <c r="N1" s="5"/>
      <c r="O1" s="5"/>
      <c r="P1" s="5"/>
      <c r="Q1" s="5"/>
      <c r="R1" s="5"/>
      <c r="S1" s="7"/>
      <c r="T1" s="8"/>
      <c r="U1" s="7"/>
      <c r="V1" s="7"/>
      <c r="W1" s="5"/>
      <c r="X1" s="5"/>
      <c r="Y1" s="7"/>
      <c r="Z1" s="7"/>
      <c r="AA1" s="7"/>
      <c r="AB1" s="7"/>
      <c r="AC1" s="5"/>
      <c r="AD1" s="7"/>
      <c r="AE1" s="5"/>
      <c r="AF1" s="5"/>
      <c r="AG1" s="5"/>
      <c r="AH1" s="5"/>
      <c r="AI1" s="6"/>
      <c r="AJ1" s="6"/>
      <c r="AK1" s="6"/>
      <c r="AL1" s="5"/>
      <c r="AM1" s="5"/>
      <c r="AN1" s="5"/>
      <c r="AO1" s="9"/>
      <c r="AP1" s="4"/>
      <c r="AQ1" s="10"/>
      <c r="AR1" s="11"/>
      <c r="AS1" s="5"/>
      <c r="AT1" s="5"/>
      <c r="AU1" s="5"/>
      <c r="AV1" s="5"/>
      <c r="AW1" s="5"/>
      <c r="AX1" s="9"/>
      <c r="AY1" s="9"/>
      <c r="AZ1" s="11"/>
      <c r="BA1" s="11"/>
      <c r="BB1" s="11"/>
      <c r="BC1" s="5"/>
      <c r="BD1" s="6"/>
      <c r="BE1" s="9"/>
    </row>
    <row r="2" spans="1:57" x14ac:dyDescent="0.25">
      <c r="A2" s="13" t="s">
        <v>376</v>
      </c>
      <c r="B2" s="13"/>
      <c r="C2" s="13"/>
      <c r="E2" s="4"/>
      <c r="F2" s="5"/>
      <c r="G2" s="5"/>
      <c r="H2" s="6"/>
      <c r="I2" s="6"/>
      <c r="J2" s="6"/>
      <c r="K2" s="6"/>
      <c r="L2" s="6"/>
      <c r="M2" s="5"/>
      <c r="N2" s="5"/>
      <c r="O2" s="5"/>
      <c r="P2" s="5"/>
      <c r="Q2" s="5"/>
      <c r="R2" s="5"/>
      <c r="S2" s="7"/>
      <c r="T2" s="8"/>
      <c r="U2" s="7"/>
      <c r="V2" s="7"/>
      <c r="W2" s="5"/>
      <c r="X2" s="5"/>
      <c r="Y2" s="7"/>
      <c r="Z2" s="7"/>
      <c r="AA2" s="7"/>
      <c r="AB2" s="7"/>
      <c r="AC2" s="5"/>
      <c r="AD2" s="7"/>
      <c r="AE2" s="5"/>
      <c r="AF2" s="5"/>
      <c r="AG2" s="5"/>
      <c r="AH2" s="5"/>
      <c r="AI2" s="6"/>
      <c r="AJ2" s="6"/>
      <c r="AK2" s="6"/>
      <c r="AL2" s="5"/>
      <c r="AM2" s="5"/>
      <c r="AN2" s="5"/>
      <c r="AO2" s="9"/>
      <c r="AP2" s="4"/>
      <c r="AQ2" s="10"/>
      <c r="AR2" s="11"/>
      <c r="AS2" s="5"/>
      <c r="AT2" s="5"/>
      <c r="AU2" s="5"/>
      <c r="AV2" s="5"/>
      <c r="AW2" s="5"/>
      <c r="AX2" s="9"/>
      <c r="AY2" s="9"/>
      <c r="AZ2" s="11"/>
      <c r="BA2" s="11"/>
      <c r="BB2" s="11"/>
      <c r="BC2" s="5"/>
      <c r="BD2" s="6"/>
      <c r="BE2" s="9"/>
    </row>
    <row r="3" spans="1:57" x14ac:dyDescent="0.25">
      <c r="A3" s="14"/>
      <c r="B3" s="15"/>
      <c r="C3" s="15"/>
      <c r="D3" s="16"/>
      <c r="E3" s="123" t="s">
        <v>344</v>
      </c>
      <c r="F3" s="124"/>
      <c r="G3" s="124"/>
      <c r="H3" s="125"/>
      <c r="I3" s="125"/>
      <c r="J3" s="125"/>
      <c r="K3" s="125"/>
      <c r="L3" s="125"/>
      <c r="M3" s="126" t="s">
        <v>345</v>
      </c>
      <c r="N3" s="126"/>
      <c r="O3" s="126"/>
      <c r="P3" s="126"/>
      <c r="Q3" s="126"/>
      <c r="R3" s="126"/>
      <c r="S3" s="127" t="s">
        <v>346</v>
      </c>
      <c r="T3" s="127"/>
      <c r="U3" s="127"/>
      <c r="V3" s="127"/>
      <c r="W3" s="127"/>
      <c r="X3" s="127"/>
      <c r="Y3" s="127"/>
      <c r="Z3" s="127"/>
      <c r="AA3" s="128"/>
      <c r="AB3" s="128"/>
      <c r="AC3" s="128"/>
      <c r="AD3" s="128"/>
      <c r="AE3" s="120"/>
      <c r="AF3" s="120"/>
      <c r="AG3" s="120"/>
      <c r="AH3" s="120"/>
      <c r="AI3" s="120"/>
      <c r="AJ3" s="120"/>
      <c r="AK3" s="120"/>
      <c r="AL3" s="120"/>
      <c r="AM3" s="120"/>
      <c r="AN3" s="121"/>
      <c r="AO3" s="121"/>
      <c r="AP3" s="121"/>
      <c r="AQ3" s="121"/>
      <c r="AR3" s="121"/>
      <c r="AS3" s="121"/>
      <c r="AT3" s="121"/>
      <c r="AU3" s="121"/>
      <c r="AV3" s="121"/>
      <c r="AW3" s="121"/>
      <c r="AX3" s="121"/>
      <c r="AY3" s="121"/>
      <c r="AZ3" s="121"/>
      <c r="BA3" s="121"/>
      <c r="BB3" s="121"/>
      <c r="BC3" s="122"/>
      <c r="BD3" s="122"/>
      <c r="BE3" s="122"/>
    </row>
    <row r="4" spans="1:57" s="37" customFormat="1" ht="60" customHeight="1" x14ac:dyDescent="0.25">
      <c r="A4" s="17" t="s">
        <v>14</v>
      </c>
      <c r="B4" s="17" t="s">
        <v>2</v>
      </c>
      <c r="C4" s="17" t="s">
        <v>0</v>
      </c>
      <c r="D4" s="17" t="s">
        <v>1</v>
      </c>
      <c r="E4" s="18" t="s">
        <v>317</v>
      </c>
      <c r="F4" s="19" t="s">
        <v>318</v>
      </c>
      <c r="G4" s="19" t="s">
        <v>319</v>
      </c>
      <c r="H4" s="20" t="s">
        <v>340</v>
      </c>
      <c r="I4" s="20" t="s">
        <v>341</v>
      </c>
      <c r="J4" s="20" t="s">
        <v>342</v>
      </c>
      <c r="K4" s="20" t="s">
        <v>343</v>
      </c>
      <c r="L4" s="20" t="s">
        <v>372</v>
      </c>
      <c r="M4" s="21" t="s">
        <v>320</v>
      </c>
      <c r="N4" s="21" t="s">
        <v>373</v>
      </c>
      <c r="O4" s="21" t="s">
        <v>355</v>
      </c>
      <c r="P4" s="21" t="s">
        <v>356</v>
      </c>
      <c r="Q4" s="21" t="s">
        <v>357</v>
      </c>
      <c r="R4" s="21" t="s">
        <v>358</v>
      </c>
      <c r="S4" s="22" t="s">
        <v>321</v>
      </c>
      <c r="T4" s="23" t="s">
        <v>349</v>
      </c>
      <c r="U4" s="22" t="s">
        <v>322</v>
      </c>
      <c r="V4" s="22" t="s">
        <v>323</v>
      </c>
      <c r="W4" s="24" t="s">
        <v>324</v>
      </c>
      <c r="X4" s="24" t="s">
        <v>377</v>
      </c>
      <c r="Y4" s="22" t="s">
        <v>325</v>
      </c>
      <c r="Z4" s="22" t="s">
        <v>326</v>
      </c>
      <c r="AA4" s="25" t="s">
        <v>368</v>
      </c>
      <c r="AB4" s="25" t="s">
        <v>327</v>
      </c>
      <c r="AC4" s="26" t="s">
        <v>359</v>
      </c>
      <c r="AD4" s="25" t="s">
        <v>328</v>
      </c>
      <c r="AE4" s="27" t="s">
        <v>369</v>
      </c>
      <c r="AF4" s="27" t="s">
        <v>370</v>
      </c>
      <c r="AG4" s="27" t="s">
        <v>329</v>
      </c>
      <c r="AH4" s="27" t="s">
        <v>348</v>
      </c>
      <c r="AI4" s="28" t="s">
        <v>330</v>
      </c>
      <c r="AJ4" s="29" t="s">
        <v>331</v>
      </c>
      <c r="AK4" s="28" t="s">
        <v>360</v>
      </c>
      <c r="AL4" s="27" t="s">
        <v>361</v>
      </c>
      <c r="AM4" s="27" t="s">
        <v>332</v>
      </c>
      <c r="AN4" s="30" t="s">
        <v>335</v>
      </c>
      <c r="AO4" s="31" t="s">
        <v>350</v>
      </c>
      <c r="AP4" s="30" t="s">
        <v>333</v>
      </c>
      <c r="AQ4" s="31" t="s">
        <v>351</v>
      </c>
      <c r="AR4" s="32" t="s">
        <v>334</v>
      </c>
      <c r="AS4" s="30" t="s">
        <v>362</v>
      </c>
      <c r="AT4" s="30" t="s">
        <v>363</v>
      </c>
      <c r="AU4" s="30" t="s">
        <v>364</v>
      </c>
      <c r="AV4" s="30" t="s">
        <v>374</v>
      </c>
      <c r="AW4" s="30" t="s">
        <v>365</v>
      </c>
      <c r="AX4" s="31" t="s">
        <v>352</v>
      </c>
      <c r="AY4" s="31" t="s">
        <v>353</v>
      </c>
      <c r="AZ4" s="32" t="s">
        <v>375</v>
      </c>
      <c r="BA4" s="32" t="s">
        <v>336</v>
      </c>
      <c r="BB4" s="33" t="s">
        <v>337</v>
      </c>
      <c r="BC4" s="34" t="s">
        <v>339</v>
      </c>
      <c r="BD4" s="35" t="s">
        <v>366</v>
      </c>
      <c r="BE4" s="36" t="s">
        <v>367</v>
      </c>
    </row>
    <row r="5" spans="1:57" s="38" customFormat="1" ht="12.75" x14ac:dyDescent="0.2">
      <c r="A5" s="3" t="s">
        <v>3</v>
      </c>
      <c r="B5" s="38" t="s">
        <v>167</v>
      </c>
      <c r="C5" s="3" t="s">
        <v>168</v>
      </c>
      <c r="D5" s="3" t="s">
        <v>4</v>
      </c>
      <c r="E5" s="40">
        <v>924</v>
      </c>
      <c r="F5" s="40">
        <v>52</v>
      </c>
      <c r="G5" s="39">
        <v>1040</v>
      </c>
      <c r="H5" s="42">
        <v>16</v>
      </c>
      <c r="I5" s="42">
        <v>15.25</v>
      </c>
      <c r="J5" s="42">
        <v>31.25</v>
      </c>
      <c r="K5" s="42">
        <v>5</v>
      </c>
      <c r="L5" s="42">
        <v>3</v>
      </c>
      <c r="M5" s="43">
        <v>1272</v>
      </c>
      <c r="N5" s="44">
        <v>1905</v>
      </c>
      <c r="O5" s="44">
        <v>2022</v>
      </c>
      <c r="P5" s="44">
        <v>2020</v>
      </c>
      <c r="Q5" s="45" t="s">
        <v>5</v>
      </c>
      <c r="R5" s="45" t="s">
        <v>5</v>
      </c>
      <c r="S5" s="46">
        <v>41500</v>
      </c>
      <c r="T5" s="47">
        <f t="shared" ref="T5:T36" si="0">S5/E5</f>
        <v>44.913419913419915</v>
      </c>
      <c r="U5" s="46">
        <v>0</v>
      </c>
      <c r="V5" s="46">
        <v>500</v>
      </c>
      <c r="W5" s="46">
        <v>700</v>
      </c>
      <c r="X5" s="46">
        <f t="shared" ref="X5:X36" si="1">SUM(U5:W5)</f>
        <v>1200</v>
      </c>
      <c r="Y5" s="46">
        <v>13156</v>
      </c>
      <c r="Z5" s="46">
        <v>55156</v>
      </c>
      <c r="AA5" s="49">
        <v>3766</v>
      </c>
      <c r="AB5" s="49">
        <v>31568</v>
      </c>
      <c r="AC5" s="50">
        <v>11688</v>
      </c>
      <c r="AD5" s="49">
        <v>47317</v>
      </c>
      <c r="AE5" s="52">
        <v>5350</v>
      </c>
      <c r="AF5" s="53">
        <v>365</v>
      </c>
      <c r="AG5" s="53">
        <v>385</v>
      </c>
      <c r="AH5" s="53">
        <v>20</v>
      </c>
      <c r="AI5" s="52">
        <v>6120</v>
      </c>
      <c r="AJ5" s="52">
        <v>13757</v>
      </c>
      <c r="AK5" s="52">
        <v>12351</v>
      </c>
      <c r="AL5" s="53">
        <v>2</v>
      </c>
      <c r="AM5" s="53">
        <v>53</v>
      </c>
      <c r="AN5" s="57">
        <v>325</v>
      </c>
      <c r="AO5" s="55">
        <f t="shared" ref="AO5:AO36" si="2">AN5/E5</f>
        <v>0.35173160173160173</v>
      </c>
      <c r="AP5" s="54">
        <v>1826</v>
      </c>
      <c r="AQ5" s="55">
        <f t="shared" ref="AQ5:AQ36" si="3">AP5/E5</f>
        <v>1.9761904761904763</v>
      </c>
      <c r="AR5" s="54">
        <v>312</v>
      </c>
      <c r="AS5" s="54">
        <v>1282</v>
      </c>
      <c r="AT5" s="54">
        <v>1427</v>
      </c>
      <c r="AU5" s="54">
        <v>2478</v>
      </c>
      <c r="AV5" s="57">
        <v>53</v>
      </c>
      <c r="AW5" s="54">
        <v>3760</v>
      </c>
      <c r="AX5" s="55">
        <f t="shared" ref="AX5:AX36" si="4">AW5/E5</f>
        <v>4.0692640692640696</v>
      </c>
      <c r="AY5" s="55">
        <f t="shared" ref="AY5:AY36" si="5">AW5/AP5</f>
        <v>2.059145673603505</v>
      </c>
      <c r="AZ5" s="54">
        <v>81</v>
      </c>
      <c r="BA5" s="54">
        <v>250</v>
      </c>
      <c r="BB5" s="54">
        <v>1375</v>
      </c>
      <c r="BC5" s="58">
        <v>6</v>
      </c>
      <c r="BD5" s="59">
        <v>89</v>
      </c>
      <c r="BE5" s="60">
        <f t="shared" ref="BE5:BE18" si="6">BD5/E5</f>
        <v>9.632034632034632E-2</v>
      </c>
    </row>
    <row r="6" spans="1:57" s="38" customFormat="1" ht="12.75" x14ac:dyDescent="0.2">
      <c r="A6" s="3" t="s">
        <v>15</v>
      </c>
      <c r="B6" s="38" t="s">
        <v>177</v>
      </c>
      <c r="C6" s="3" t="s">
        <v>174</v>
      </c>
      <c r="D6" s="3" t="s">
        <v>4</v>
      </c>
      <c r="E6" s="40">
        <v>789</v>
      </c>
      <c r="F6" s="40">
        <v>52</v>
      </c>
      <c r="G6" s="39">
        <v>1196</v>
      </c>
      <c r="H6" s="42">
        <v>25</v>
      </c>
      <c r="I6" s="42">
        <v>25</v>
      </c>
      <c r="J6" s="42">
        <v>50</v>
      </c>
      <c r="K6" s="42">
        <v>0</v>
      </c>
      <c r="L6" s="42">
        <v>3</v>
      </c>
      <c r="M6" s="43">
        <v>3114</v>
      </c>
      <c r="N6" s="44">
        <v>1846</v>
      </c>
      <c r="O6" s="44">
        <v>2005</v>
      </c>
      <c r="P6" s="44">
        <v>2022</v>
      </c>
      <c r="Q6" s="45" t="s">
        <v>10</v>
      </c>
      <c r="R6" s="45" t="s">
        <v>10</v>
      </c>
      <c r="S6" s="46">
        <v>86500</v>
      </c>
      <c r="T6" s="47">
        <f t="shared" si="0"/>
        <v>109.63244613434728</v>
      </c>
      <c r="U6" s="46">
        <v>600</v>
      </c>
      <c r="V6" s="46">
        <v>2000</v>
      </c>
      <c r="W6" s="46">
        <v>1750</v>
      </c>
      <c r="X6" s="46">
        <f t="shared" si="1"/>
        <v>4350</v>
      </c>
      <c r="Y6" s="46">
        <v>23755</v>
      </c>
      <c r="Z6" s="46">
        <v>112855</v>
      </c>
      <c r="AA6" s="49">
        <v>13816</v>
      </c>
      <c r="AB6" s="49">
        <v>44838</v>
      </c>
      <c r="AC6" s="50">
        <v>9261</v>
      </c>
      <c r="AD6" s="49">
        <v>70027</v>
      </c>
      <c r="AE6" s="52">
        <v>11975</v>
      </c>
      <c r="AF6" s="53">
        <v>497</v>
      </c>
      <c r="AG6" s="53">
        <v>0</v>
      </c>
      <c r="AH6" s="53">
        <v>120</v>
      </c>
      <c r="AI6" s="52">
        <v>12592</v>
      </c>
      <c r="AJ6" s="52">
        <v>13158</v>
      </c>
      <c r="AK6" s="52">
        <v>10598</v>
      </c>
      <c r="AL6" s="53">
        <v>24</v>
      </c>
      <c r="AM6" s="53">
        <v>52</v>
      </c>
      <c r="AN6" s="54">
        <v>1143</v>
      </c>
      <c r="AO6" s="55">
        <f t="shared" si="2"/>
        <v>1.4486692015209126</v>
      </c>
      <c r="AP6" s="54">
        <v>3132</v>
      </c>
      <c r="AQ6" s="55">
        <f t="shared" si="3"/>
        <v>3.9695817490494298</v>
      </c>
      <c r="AR6" s="54">
        <v>425</v>
      </c>
      <c r="AS6" s="54" t="s">
        <v>6</v>
      </c>
      <c r="AT6" s="54">
        <v>990</v>
      </c>
      <c r="AU6" s="54">
        <v>4737</v>
      </c>
      <c r="AV6" s="57">
        <v>78</v>
      </c>
      <c r="AW6" s="54">
        <v>5635</v>
      </c>
      <c r="AX6" s="55">
        <f t="shared" si="4"/>
        <v>7.1419518377693283</v>
      </c>
      <c r="AY6" s="55">
        <f t="shared" si="5"/>
        <v>1.799169859514687</v>
      </c>
      <c r="AZ6" s="54">
        <v>128</v>
      </c>
      <c r="BA6" s="54">
        <v>5100</v>
      </c>
      <c r="BB6" s="54">
        <v>874</v>
      </c>
      <c r="BC6" s="58">
        <v>32</v>
      </c>
      <c r="BD6" s="59">
        <v>976</v>
      </c>
      <c r="BE6" s="60">
        <f t="shared" si="6"/>
        <v>1.2370088719898606</v>
      </c>
    </row>
    <row r="7" spans="1:57" s="38" customFormat="1" ht="12.75" x14ac:dyDescent="0.2">
      <c r="A7" s="3" t="s">
        <v>20</v>
      </c>
      <c r="B7" s="38" t="s">
        <v>183</v>
      </c>
      <c r="C7" s="3" t="s">
        <v>184</v>
      </c>
      <c r="D7" s="3" t="s">
        <v>4</v>
      </c>
      <c r="E7" s="39">
        <v>1415</v>
      </c>
      <c r="F7" s="40">
        <v>52</v>
      </c>
      <c r="G7" s="39">
        <v>1092</v>
      </c>
      <c r="H7" s="42">
        <v>29</v>
      </c>
      <c r="I7" s="42">
        <v>0</v>
      </c>
      <c r="J7" s="42">
        <v>29</v>
      </c>
      <c r="K7" s="42">
        <v>0</v>
      </c>
      <c r="L7" s="42">
        <v>2</v>
      </c>
      <c r="M7" s="43">
        <v>2400</v>
      </c>
      <c r="N7" s="44">
        <v>1870</v>
      </c>
      <c r="O7" s="44">
        <v>2001</v>
      </c>
      <c r="P7" s="44">
        <v>2021</v>
      </c>
      <c r="Q7" s="45" t="s">
        <v>13</v>
      </c>
      <c r="R7" s="45" t="s">
        <v>5</v>
      </c>
      <c r="S7" s="46">
        <v>30000</v>
      </c>
      <c r="T7" s="47">
        <f t="shared" si="0"/>
        <v>21.201413427561839</v>
      </c>
      <c r="U7" s="46">
        <v>200</v>
      </c>
      <c r="V7" s="46">
        <v>2502</v>
      </c>
      <c r="W7" s="46">
        <v>1500</v>
      </c>
      <c r="X7" s="46">
        <f t="shared" si="1"/>
        <v>4202</v>
      </c>
      <c r="Y7" s="46">
        <v>8139</v>
      </c>
      <c r="Z7" s="46">
        <v>40841</v>
      </c>
      <c r="AA7" s="49">
        <v>3720</v>
      </c>
      <c r="AB7" s="49">
        <v>19300</v>
      </c>
      <c r="AC7" s="50">
        <v>4052</v>
      </c>
      <c r="AD7" s="49">
        <v>27608</v>
      </c>
      <c r="AE7" s="52">
        <v>10002</v>
      </c>
      <c r="AF7" s="53">
        <v>543</v>
      </c>
      <c r="AG7" s="53">
        <v>218</v>
      </c>
      <c r="AH7" s="53">
        <v>9</v>
      </c>
      <c r="AI7" s="52">
        <v>10772</v>
      </c>
      <c r="AJ7" s="52">
        <v>13158</v>
      </c>
      <c r="AK7" s="52">
        <v>10598</v>
      </c>
      <c r="AL7" s="53">
        <v>9</v>
      </c>
      <c r="AM7" s="53">
        <v>52</v>
      </c>
      <c r="AN7" s="57">
        <v>430</v>
      </c>
      <c r="AO7" s="55">
        <f t="shared" si="2"/>
        <v>0.303886925795053</v>
      </c>
      <c r="AP7" s="54">
        <v>2275</v>
      </c>
      <c r="AQ7" s="55">
        <f t="shared" si="3"/>
        <v>1.6077738515901061</v>
      </c>
      <c r="AR7" s="54">
        <v>410</v>
      </c>
      <c r="AS7" s="54">
        <v>606</v>
      </c>
      <c r="AT7" s="54">
        <v>771</v>
      </c>
      <c r="AU7" s="54">
        <v>3903</v>
      </c>
      <c r="AV7" s="57">
        <v>282</v>
      </c>
      <c r="AW7" s="54">
        <v>4509</v>
      </c>
      <c r="AX7" s="55">
        <f t="shared" si="4"/>
        <v>3.186572438162544</v>
      </c>
      <c r="AY7" s="55">
        <f t="shared" si="5"/>
        <v>1.9819780219780221</v>
      </c>
      <c r="AZ7" s="54">
        <v>422</v>
      </c>
      <c r="BA7" s="54">
        <v>562</v>
      </c>
      <c r="BB7" s="54">
        <v>1123</v>
      </c>
      <c r="BC7" s="58">
        <v>80</v>
      </c>
      <c r="BD7" s="59">
        <v>348</v>
      </c>
      <c r="BE7" s="60">
        <f t="shared" si="6"/>
        <v>0.24593639575971732</v>
      </c>
    </row>
    <row r="8" spans="1:57" s="38" customFormat="1" ht="12.75" x14ac:dyDescent="0.2">
      <c r="A8" s="3" t="s">
        <v>22</v>
      </c>
      <c r="B8" s="38" t="s">
        <v>186</v>
      </c>
      <c r="C8" s="3" t="s">
        <v>168</v>
      </c>
      <c r="D8" s="3" t="s">
        <v>4</v>
      </c>
      <c r="E8" s="39">
        <v>1616</v>
      </c>
      <c r="F8" s="40">
        <v>50</v>
      </c>
      <c r="G8" s="40">
        <v>800</v>
      </c>
      <c r="H8" s="42">
        <v>24</v>
      </c>
      <c r="I8" s="42">
        <v>0</v>
      </c>
      <c r="J8" s="42">
        <v>24</v>
      </c>
      <c r="K8" s="42">
        <v>2</v>
      </c>
      <c r="L8" s="42">
        <v>1</v>
      </c>
      <c r="M8" s="44">
        <v>875</v>
      </c>
      <c r="N8" s="44">
        <v>1928</v>
      </c>
      <c r="O8" s="45"/>
      <c r="P8" s="44">
        <v>2017</v>
      </c>
      <c r="Q8" s="45" t="s">
        <v>17</v>
      </c>
      <c r="R8" s="45" t="s">
        <v>9</v>
      </c>
      <c r="S8" s="46">
        <v>24000</v>
      </c>
      <c r="T8" s="47">
        <f t="shared" si="0"/>
        <v>14.851485148514852</v>
      </c>
      <c r="U8" s="46">
        <v>300</v>
      </c>
      <c r="V8" s="46">
        <v>3441</v>
      </c>
      <c r="W8" s="46">
        <v>5000</v>
      </c>
      <c r="X8" s="46">
        <f t="shared" si="1"/>
        <v>8741</v>
      </c>
      <c r="Y8" s="46">
        <v>27790</v>
      </c>
      <c r="Z8" s="46">
        <v>55531</v>
      </c>
      <c r="AA8" s="49">
        <v>3418</v>
      </c>
      <c r="AB8" s="49">
        <v>28880</v>
      </c>
      <c r="AC8" s="50">
        <v>4700</v>
      </c>
      <c r="AD8" s="49">
        <v>37842</v>
      </c>
      <c r="AE8" s="52">
        <v>5518</v>
      </c>
      <c r="AF8" s="53">
        <v>405</v>
      </c>
      <c r="AG8" s="53">
        <v>194</v>
      </c>
      <c r="AH8" s="53">
        <v>74</v>
      </c>
      <c r="AI8" s="52">
        <v>6191</v>
      </c>
      <c r="AJ8" s="52">
        <v>13757</v>
      </c>
      <c r="AK8" s="52">
        <v>12351</v>
      </c>
      <c r="AL8" s="53">
        <v>2</v>
      </c>
      <c r="AM8" s="53">
        <v>52</v>
      </c>
      <c r="AN8" s="57">
        <v>685</v>
      </c>
      <c r="AO8" s="55">
        <f t="shared" si="2"/>
        <v>0.42388613861386137</v>
      </c>
      <c r="AP8" s="54">
        <v>2911</v>
      </c>
      <c r="AQ8" s="55">
        <f t="shared" si="3"/>
        <v>1.801361386138614</v>
      </c>
      <c r="AR8" s="54">
        <v>250</v>
      </c>
      <c r="AS8" s="54">
        <v>1254</v>
      </c>
      <c r="AT8" s="54">
        <v>1503</v>
      </c>
      <c r="AU8" s="54">
        <v>6933</v>
      </c>
      <c r="AV8" s="57">
        <v>51</v>
      </c>
      <c r="AW8" s="54">
        <v>8187</v>
      </c>
      <c r="AX8" s="55">
        <f t="shared" si="4"/>
        <v>5.0662128712871288</v>
      </c>
      <c r="AY8" s="55">
        <f t="shared" si="5"/>
        <v>2.812435589144624</v>
      </c>
      <c r="AZ8" s="54">
        <v>200</v>
      </c>
      <c r="BA8" s="54">
        <v>2000</v>
      </c>
      <c r="BB8" s="54">
        <v>2534</v>
      </c>
      <c r="BC8" s="58">
        <v>47</v>
      </c>
      <c r="BD8" s="59">
        <v>301</v>
      </c>
      <c r="BE8" s="60">
        <f t="shared" si="6"/>
        <v>0.18626237623762376</v>
      </c>
    </row>
    <row r="9" spans="1:57" s="38" customFormat="1" ht="12.75" x14ac:dyDescent="0.2">
      <c r="A9" s="3" t="s">
        <v>24</v>
      </c>
      <c r="B9" s="38" t="s">
        <v>188</v>
      </c>
      <c r="C9" s="3" t="s">
        <v>181</v>
      </c>
      <c r="D9" s="3" t="s">
        <v>4</v>
      </c>
      <c r="E9" s="40">
        <v>860</v>
      </c>
      <c r="F9" s="40">
        <v>52</v>
      </c>
      <c r="G9" s="40">
        <v>465</v>
      </c>
      <c r="H9" s="42">
        <v>9</v>
      </c>
      <c r="I9" s="42">
        <v>0</v>
      </c>
      <c r="J9" s="42">
        <v>9</v>
      </c>
      <c r="K9" s="42">
        <v>0</v>
      </c>
      <c r="L9" s="42">
        <v>0</v>
      </c>
      <c r="M9" s="45" t="s">
        <v>6</v>
      </c>
      <c r="N9" s="44">
        <v>1975</v>
      </c>
      <c r="O9" s="45"/>
      <c r="P9" s="44">
        <v>2010</v>
      </c>
      <c r="Q9" s="45" t="s">
        <v>5</v>
      </c>
      <c r="R9" s="45" t="s">
        <v>5</v>
      </c>
      <c r="S9" s="46">
        <v>9000</v>
      </c>
      <c r="T9" s="47">
        <f t="shared" si="0"/>
        <v>10.465116279069768</v>
      </c>
      <c r="U9" s="46">
        <v>0</v>
      </c>
      <c r="V9" s="46">
        <v>0</v>
      </c>
      <c r="W9" s="46">
        <v>0</v>
      </c>
      <c r="X9" s="46">
        <f t="shared" si="1"/>
        <v>0</v>
      </c>
      <c r="Y9" s="46">
        <v>404</v>
      </c>
      <c r="Z9" s="46">
        <v>9404</v>
      </c>
      <c r="AA9" s="49">
        <v>953</v>
      </c>
      <c r="AB9" s="49">
        <v>5730</v>
      </c>
      <c r="AC9" s="50">
        <v>2434</v>
      </c>
      <c r="AD9" s="49">
        <v>9117</v>
      </c>
      <c r="AE9" s="52">
        <v>4882</v>
      </c>
      <c r="AF9" s="53">
        <v>0</v>
      </c>
      <c r="AG9" s="53">
        <v>232</v>
      </c>
      <c r="AH9" s="53">
        <v>10</v>
      </c>
      <c r="AI9" s="52">
        <v>5124</v>
      </c>
      <c r="AJ9" s="52">
        <v>16598</v>
      </c>
      <c r="AK9" s="52">
        <v>10670</v>
      </c>
      <c r="AL9" s="53">
        <v>0</v>
      </c>
      <c r="AM9" s="53">
        <v>52</v>
      </c>
      <c r="AN9" s="57">
        <v>160</v>
      </c>
      <c r="AO9" s="55">
        <f t="shared" si="2"/>
        <v>0.18604651162790697</v>
      </c>
      <c r="AP9" s="57">
        <v>55</v>
      </c>
      <c r="AQ9" s="55">
        <f t="shared" si="3"/>
        <v>6.3953488372093026E-2</v>
      </c>
      <c r="AR9" s="54">
        <v>3</v>
      </c>
      <c r="AS9" s="54">
        <v>100</v>
      </c>
      <c r="AT9" s="54">
        <v>232</v>
      </c>
      <c r="AU9" s="57">
        <v>300</v>
      </c>
      <c r="AV9" s="57">
        <v>0</v>
      </c>
      <c r="AW9" s="57">
        <v>400</v>
      </c>
      <c r="AX9" s="55">
        <f t="shared" si="4"/>
        <v>0.46511627906976744</v>
      </c>
      <c r="AY9" s="55">
        <f t="shared" si="5"/>
        <v>7.2727272727272725</v>
      </c>
      <c r="AZ9" s="54">
        <v>25</v>
      </c>
      <c r="BA9" s="54">
        <v>200</v>
      </c>
      <c r="BB9" s="54">
        <v>0</v>
      </c>
      <c r="BC9" s="61">
        <v>0</v>
      </c>
      <c r="BD9" s="59">
        <v>0</v>
      </c>
      <c r="BE9" s="60">
        <f t="shared" si="6"/>
        <v>0</v>
      </c>
    </row>
    <row r="10" spans="1:57" s="38" customFormat="1" ht="12.75" x14ac:dyDescent="0.2">
      <c r="A10" s="3" t="s">
        <v>25</v>
      </c>
      <c r="B10" s="38" t="s">
        <v>189</v>
      </c>
      <c r="C10" s="3" t="s">
        <v>179</v>
      </c>
      <c r="D10" s="3" t="s">
        <v>4</v>
      </c>
      <c r="E10" s="39">
        <v>2082</v>
      </c>
      <c r="F10" s="40">
        <v>35</v>
      </c>
      <c r="G10" s="39">
        <v>1148</v>
      </c>
      <c r="H10" s="42">
        <v>48</v>
      </c>
      <c r="I10" s="42">
        <v>0</v>
      </c>
      <c r="J10" s="42">
        <v>48</v>
      </c>
      <c r="K10" s="42">
        <v>4</v>
      </c>
      <c r="L10" s="42">
        <v>2</v>
      </c>
      <c r="M10" s="43">
        <v>4100</v>
      </c>
      <c r="N10" s="44">
        <v>2011</v>
      </c>
      <c r="O10" s="45" t="s">
        <v>6</v>
      </c>
      <c r="P10" s="45" t="s">
        <v>6</v>
      </c>
      <c r="Q10" s="45" t="s">
        <v>13</v>
      </c>
      <c r="R10" s="45" t="s">
        <v>13</v>
      </c>
      <c r="S10" s="46">
        <v>103132</v>
      </c>
      <c r="T10" s="47">
        <f t="shared" si="0"/>
        <v>49.535062439961578</v>
      </c>
      <c r="U10" s="46">
        <v>720</v>
      </c>
      <c r="V10" s="46">
        <v>3457</v>
      </c>
      <c r="W10" s="46">
        <v>4000</v>
      </c>
      <c r="X10" s="46">
        <f t="shared" si="1"/>
        <v>8177</v>
      </c>
      <c r="Y10" s="46">
        <v>38332</v>
      </c>
      <c r="Z10" s="46">
        <v>145641</v>
      </c>
      <c r="AA10" s="49">
        <v>7945</v>
      </c>
      <c r="AB10" s="49">
        <v>69513</v>
      </c>
      <c r="AC10" s="50">
        <v>60701</v>
      </c>
      <c r="AD10" s="49">
        <v>140462</v>
      </c>
      <c r="AE10" s="52">
        <v>6891</v>
      </c>
      <c r="AF10" s="53">
        <v>218</v>
      </c>
      <c r="AG10" s="53">
        <v>112</v>
      </c>
      <c r="AH10" s="53">
        <v>148</v>
      </c>
      <c r="AI10" s="52">
        <v>7369</v>
      </c>
      <c r="AJ10" s="52">
        <v>13158</v>
      </c>
      <c r="AK10" s="52">
        <v>10598</v>
      </c>
      <c r="AL10" s="53">
        <v>13</v>
      </c>
      <c r="AM10" s="53">
        <v>52</v>
      </c>
      <c r="AN10" s="57">
        <v>817</v>
      </c>
      <c r="AO10" s="55">
        <f t="shared" si="2"/>
        <v>0.39241114313160425</v>
      </c>
      <c r="AP10" s="54">
        <v>5144</v>
      </c>
      <c r="AQ10" s="55">
        <f t="shared" si="3"/>
        <v>2.4707012487992315</v>
      </c>
      <c r="AR10" s="54">
        <v>680</v>
      </c>
      <c r="AS10" s="54">
        <v>1177</v>
      </c>
      <c r="AT10" s="54">
        <v>1437</v>
      </c>
      <c r="AU10" s="54">
        <v>5859</v>
      </c>
      <c r="AV10" s="57">
        <v>150</v>
      </c>
      <c r="AW10" s="54">
        <v>7036</v>
      </c>
      <c r="AX10" s="55">
        <f t="shared" si="4"/>
        <v>3.3794428434197887</v>
      </c>
      <c r="AY10" s="55">
        <f t="shared" si="5"/>
        <v>1.3678071539657854</v>
      </c>
      <c r="AZ10" s="54">
        <v>875</v>
      </c>
      <c r="BA10" s="54"/>
      <c r="BB10" s="54"/>
      <c r="BC10" s="58">
        <v>38</v>
      </c>
      <c r="BD10" s="59">
        <v>680</v>
      </c>
      <c r="BE10" s="60">
        <f t="shared" si="6"/>
        <v>0.32660902977905859</v>
      </c>
    </row>
    <row r="11" spans="1:57" s="38" customFormat="1" ht="12.75" x14ac:dyDescent="0.2">
      <c r="A11" s="3" t="s">
        <v>31</v>
      </c>
      <c r="B11" s="38" t="s">
        <v>196</v>
      </c>
      <c r="C11" s="3" t="s">
        <v>169</v>
      </c>
      <c r="D11" s="3" t="s">
        <v>4</v>
      </c>
      <c r="E11" s="39">
        <v>1383</v>
      </c>
      <c r="F11" s="40">
        <v>52</v>
      </c>
      <c r="G11" s="40">
        <v>520</v>
      </c>
      <c r="H11" s="42">
        <v>14</v>
      </c>
      <c r="I11" s="42">
        <v>0.05</v>
      </c>
      <c r="J11" s="42">
        <v>14.05</v>
      </c>
      <c r="K11" s="42">
        <v>0</v>
      </c>
      <c r="L11" s="42">
        <v>1</v>
      </c>
      <c r="M11" s="44">
        <v>527</v>
      </c>
      <c r="N11" s="45" t="s">
        <v>6</v>
      </c>
      <c r="O11" s="45" t="s">
        <v>6</v>
      </c>
      <c r="P11" s="44">
        <v>2018</v>
      </c>
      <c r="Q11" s="45" t="s">
        <v>10</v>
      </c>
      <c r="R11" s="45" t="s">
        <v>5</v>
      </c>
      <c r="S11" s="46">
        <v>18200</v>
      </c>
      <c r="T11" s="47">
        <f t="shared" si="0"/>
        <v>13.159797541576284</v>
      </c>
      <c r="U11" s="46">
        <v>0</v>
      </c>
      <c r="V11" s="46">
        <v>2000</v>
      </c>
      <c r="W11" s="46">
        <v>0</v>
      </c>
      <c r="X11" s="46">
        <f t="shared" si="1"/>
        <v>2000</v>
      </c>
      <c r="Y11" s="46">
        <v>0</v>
      </c>
      <c r="Z11" s="46">
        <v>20200</v>
      </c>
      <c r="AA11" s="49">
        <v>3433</v>
      </c>
      <c r="AB11" s="49">
        <v>11381</v>
      </c>
      <c r="AC11" s="50">
        <v>2522</v>
      </c>
      <c r="AD11" s="49">
        <v>17915</v>
      </c>
      <c r="AE11" s="52">
        <v>3850</v>
      </c>
      <c r="AF11" s="53">
        <v>175</v>
      </c>
      <c r="AG11" s="53">
        <v>132</v>
      </c>
      <c r="AH11" s="53">
        <v>0</v>
      </c>
      <c r="AI11" s="52">
        <v>4157</v>
      </c>
      <c r="AJ11" s="52">
        <v>13757</v>
      </c>
      <c r="AK11" s="52">
        <v>12351</v>
      </c>
      <c r="AL11" s="53">
        <v>6</v>
      </c>
      <c r="AM11" s="53">
        <v>52</v>
      </c>
      <c r="AN11" s="57">
        <v>185</v>
      </c>
      <c r="AO11" s="55">
        <f t="shared" si="2"/>
        <v>0.13376717281272596</v>
      </c>
      <c r="AP11" s="57">
        <v>977</v>
      </c>
      <c r="AQ11" s="55">
        <f t="shared" si="3"/>
        <v>0.70643528561099056</v>
      </c>
      <c r="AR11" s="54">
        <v>124</v>
      </c>
      <c r="AS11" s="54">
        <v>851</v>
      </c>
      <c r="AT11" s="54">
        <v>1064</v>
      </c>
      <c r="AU11" s="54">
        <v>1585</v>
      </c>
      <c r="AV11" s="57">
        <v>0</v>
      </c>
      <c r="AW11" s="54">
        <v>2436</v>
      </c>
      <c r="AX11" s="55">
        <f t="shared" si="4"/>
        <v>1.7613882863340564</v>
      </c>
      <c r="AY11" s="55">
        <f t="shared" si="5"/>
        <v>2.4933469805527122</v>
      </c>
      <c r="AZ11" s="54">
        <v>15</v>
      </c>
      <c r="BA11" s="54">
        <v>50</v>
      </c>
      <c r="BB11" s="54"/>
      <c r="BC11" s="58">
        <v>3</v>
      </c>
      <c r="BD11" s="59">
        <v>210</v>
      </c>
      <c r="BE11" s="60">
        <f t="shared" si="6"/>
        <v>0.15184381778741865</v>
      </c>
    </row>
    <row r="12" spans="1:57" s="38" customFormat="1" ht="12.75" x14ac:dyDescent="0.2">
      <c r="A12" s="3" t="s">
        <v>32</v>
      </c>
      <c r="B12" s="38" t="s">
        <v>197</v>
      </c>
      <c r="C12" s="3" t="s">
        <v>198</v>
      </c>
      <c r="D12" s="3" t="s">
        <v>4</v>
      </c>
      <c r="E12" s="39">
        <v>12187</v>
      </c>
      <c r="F12" s="40">
        <v>52</v>
      </c>
      <c r="G12" s="39">
        <v>3019</v>
      </c>
      <c r="H12" s="42">
        <v>150</v>
      </c>
      <c r="I12" s="42">
        <v>300</v>
      </c>
      <c r="J12" s="42">
        <v>450</v>
      </c>
      <c r="K12" s="42">
        <v>20</v>
      </c>
      <c r="L12" s="42">
        <v>21</v>
      </c>
      <c r="M12" s="43">
        <v>17752</v>
      </c>
      <c r="N12" s="44">
        <v>1967</v>
      </c>
      <c r="O12" s="44">
        <v>2017</v>
      </c>
      <c r="P12" s="44">
        <v>2019</v>
      </c>
      <c r="Q12" s="45" t="s">
        <v>17</v>
      </c>
      <c r="R12" s="45" t="s">
        <v>9</v>
      </c>
      <c r="S12" s="46">
        <v>682193</v>
      </c>
      <c r="T12" s="47">
        <f t="shared" si="0"/>
        <v>55.977106753097566</v>
      </c>
      <c r="U12" s="46">
        <v>0</v>
      </c>
      <c r="V12" s="46">
        <v>18808</v>
      </c>
      <c r="W12" s="46">
        <v>19600</v>
      </c>
      <c r="X12" s="46">
        <f t="shared" si="1"/>
        <v>38408</v>
      </c>
      <c r="Y12" s="46">
        <v>180967</v>
      </c>
      <c r="Z12" s="46">
        <v>881968</v>
      </c>
      <c r="AA12" s="49">
        <v>121994</v>
      </c>
      <c r="AB12" s="49">
        <v>729717</v>
      </c>
      <c r="AC12" s="50">
        <v>188552</v>
      </c>
      <c r="AD12" s="49">
        <v>1053021</v>
      </c>
      <c r="AE12" s="52">
        <v>74447</v>
      </c>
      <c r="AF12" s="52">
        <v>3261</v>
      </c>
      <c r="AG12" s="52">
        <v>2654</v>
      </c>
      <c r="AH12" s="53">
        <v>132</v>
      </c>
      <c r="AI12" s="52">
        <v>80494</v>
      </c>
      <c r="AJ12" s="52">
        <v>13957</v>
      </c>
      <c r="AK12" s="52">
        <v>12451</v>
      </c>
      <c r="AL12" s="53">
        <v>153</v>
      </c>
      <c r="AM12" s="53">
        <v>69</v>
      </c>
      <c r="AN12" s="54">
        <v>8062</v>
      </c>
      <c r="AO12" s="55">
        <f t="shared" si="2"/>
        <v>0.66152457536719456</v>
      </c>
      <c r="AP12" s="54">
        <v>64064</v>
      </c>
      <c r="AQ12" s="55">
        <f t="shared" si="3"/>
        <v>5.2567489948305575</v>
      </c>
      <c r="AR12" s="54">
        <v>13130</v>
      </c>
      <c r="AS12" s="54">
        <v>15060</v>
      </c>
      <c r="AT12" s="54">
        <v>82226</v>
      </c>
      <c r="AU12" s="54">
        <v>62229</v>
      </c>
      <c r="AV12" s="57">
        <v>73</v>
      </c>
      <c r="AW12" s="54">
        <v>77289</v>
      </c>
      <c r="AX12" s="55">
        <f t="shared" si="4"/>
        <v>6.3419217198654305</v>
      </c>
      <c r="AY12" s="55">
        <f t="shared" si="5"/>
        <v>1.2064341908091909</v>
      </c>
      <c r="AZ12" s="54">
        <v>10750</v>
      </c>
      <c r="BA12" s="54">
        <v>70904</v>
      </c>
      <c r="BB12" s="54">
        <v>60165</v>
      </c>
      <c r="BC12" s="58">
        <v>249</v>
      </c>
      <c r="BD12" s="59">
        <v>5182</v>
      </c>
      <c r="BE12" s="60">
        <f t="shared" si="6"/>
        <v>0.42520718798719948</v>
      </c>
    </row>
    <row r="13" spans="1:57" s="38" customFormat="1" ht="12.75" x14ac:dyDescent="0.2">
      <c r="A13" s="3" t="s">
        <v>33</v>
      </c>
      <c r="B13" s="38" t="s">
        <v>199</v>
      </c>
      <c r="C13" s="3" t="s">
        <v>176</v>
      </c>
      <c r="D13" s="3" t="s">
        <v>4</v>
      </c>
      <c r="E13" s="39">
        <v>6271</v>
      </c>
      <c r="F13" s="40">
        <v>50</v>
      </c>
      <c r="G13" s="39">
        <v>2236</v>
      </c>
      <c r="H13" s="42">
        <v>55</v>
      </c>
      <c r="I13" s="42">
        <v>2</v>
      </c>
      <c r="J13" s="42">
        <v>57</v>
      </c>
      <c r="K13" s="42">
        <v>27</v>
      </c>
      <c r="L13" s="42">
        <v>5</v>
      </c>
      <c r="M13" s="43">
        <v>11790</v>
      </c>
      <c r="N13" s="44">
        <v>1906</v>
      </c>
      <c r="O13" s="44">
        <v>1999</v>
      </c>
      <c r="P13" s="44">
        <v>2020</v>
      </c>
      <c r="Q13" s="45" t="s">
        <v>9</v>
      </c>
      <c r="R13" s="45" t="s">
        <v>9</v>
      </c>
      <c r="S13" s="46">
        <v>108500</v>
      </c>
      <c r="T13" s="47">
        <f t="shared" si="0"/>
        <v>17.301865731143359</v>
      </c>
      <c r="U13" s="46">
        <v>300</v>
      </c>
      <c r="V13" s="46">
        <v>537</v>
      </c>
      <c r="W13" s="46">
        <v>12117</v>
      </c>
      <c r="X13" s="46">
        <f t="shared" si="1"/>
        <v>12954</v>
      </c>
      <c r="Y13" s="46">
        <v>22863</v>
      </c>
      <c r="Z13" s="46">
        <v>132200</v>
      </c>
      <c r="AA13" s="49">
        <v>11469</v>
      </c>
      <c r="AB13" s="49">
        <v>87202</v>
      </c>
      <c r="AC13" s="50">
        <v>39755</v>
      </c>
      <c r="AD13" s="49">
        <v>127816</v>
      </c>
      <c r="AE13" s="52">
        <v>25644</v>
      </c>
      <c r="AF13" s="52">
        <v>1188</v>
      </c>
      <c r="AG13" s="53">
        <v>925</v>
      </c>
      <c r="AH13" s="53">
        <v>10</v>
      </c>
      <c r="AI13" s="52">
        <v>27767</v>
      </c>
      <c r="AJ13" s="52">
        <v>13757</v>
      </c>
      <c r="AK13" s="52">
        <v>12351</v>
      </c>
      <c r="AL13" s="53">
        <v>39</v>
      </c>
      <c r="AM13" s="53">
        <v>52</v>
      </c>
      <c r="AN13" s="54">
        <v>3336</v>
      </c>
      <c r="AO13" s="55">
        <f t="shared" si="2"/>
        <v>0.53197257215755067</v>
      </c>
      <c r="AP13" s="54">
        <v>10013</v>
      </c>
      <c r="AQ13" s="55">
        <f t="shared" si="3"/>
        <v>1.5967150374740871</v>
      </c>
      <c r="AR13" s="54">
        <v>325</v>
      </c>
      <c r="AS13" s="54" t="s">
        <v>6</v>
      </c>
      <c r="AT13" s="54" t="s">
        <v>6</v>
      </c>
      <c r="AU13" s="54">
        <v>21513</v>
      </c>
      <c r="AV13" s="57">
        <v>38</v>
      </c>
      <c r="AW13" s="54">
        <v>21513</v>
      </c>
      <c r="AX13" s="55">
        <f t="shared" si="4"/>
        <v>3.430553340774996</v>
      </c>
      <c r="AY13" s="55">
        <f t="shared" si="5"/>
        <v>2.1485069409767301</v>
      </c>
      <c r="AZ13" s="54">
        <v>728</v>
      </c>
      <c r="BA13" s="54">
        <v>200</v>
      </c>
      <c r="BB13" s="54">
        <v>0</v>
      </c>
      <c r="BC13" s="58">
        <v>134</v>
      </c>
      <c r="BD13" s="59">
        <v>675</v>
      </c>
      <c r="BE13" s="60">
        <f t="shared" si="6"/>
        <v>0.107638335193749</v>
      </c>
    </row>
    <row r="14" spans="1:57" s="38" customFormat="1" ht="12.75" x14ac:dyDescent="0.2">
      <c r="A14" s="3" t="s">
        <v>34</v>
      </c>
      <c r="B14" s="38" t="s">
        <v>200</v>
      </c>
      <c r="C14" s="3" t="s">
        <v>201</v>
      </c>
      <c r="D14" s="3" t="s">
        <v>4</v>
      </c>
      <c r="E14" s="39">
        <v>10761</v>
      </c>
      <c r="F14" s="40">
        <v>52</v>
      </c>
      <c r="G14" s="39">
        <v>3056</v>
      </c>
      <c r="H14" s="42">
        <v>280</v>
      </c>
      <c r="I14" s="42">
        <v>108</v>
      </c>
      <c r="J14" s="42">
        <v>388</v>
      </c>
      <c r="K14" s="42">
        <v>9.1999999999999993</v>
      </c>
      <c r="L14" s="42">
        <v>14</v>
      </c>
      <c r="M14" s="43">
        <v>14748</v>
      </c>
      <c r="N14" s="44">
        <v>1926</v>
      </c>
      <c r="O14" s="44">
        <v>2000</v>
      </c>
      <c r="P14" s="44">
        <v>2020</v>
      </c>
      <c r="Q14" s="45" t="s">
        <v>5</v>
      </c>
      <c r="R14" s="45" t="s">
        <v>9</v>
      </c>
      <c r="S14" s="46">
        <v>793806</v>
      </c>
      <c r="T14" s="47">
        <f t="shared" si="0"/>
        <v>73.766936158349594</v>
      </c>
      <c r="U14" s="46">
        <v>300</v>
      </c>
      <c r="V14" s="46">
        <v>21795</v>
      </c>
      <c r="W14" s="46">
        <v>3828</v>
      </c>
      <c r="X14" s="46">
        <f t="shared" si="1"/>
        <v>25923</v>
      </c>
      <c r="Y14" s="46">
        <v>12728</v>
      </c>
      <c r="Z14" s="46">
        <v>828629</v>
      </c>
      <c r="AA14" s="49">
        <v>66400</v>
      </c>
      <c r="AB14" s="49">
        <v>536615</v>
      </c>
      <c r="AC14" s="50">
        <v>122107</v>
      </c>
      <c r="AD14" s="49">
        <v>729417</v>
      </c>
      <c r="AE14" s="52">
        <v>60246</v>
      </c>
      <c r="AF14" s="52">
        <v>6278</v>
      </c>
      <c r="AG14" s="52">
        <v>3156</v>
      </c>
      <c r="AH14" s="53">
        <v>40</v>
      </c>
      <c r="AI14" s="52">
        <v>69720</v>
      </c>
      <c r="AJ14" s="52">
        <v>13757</v>
      </c>
      <c r="AK14" s="52">
        <v>12351</v>
      </c>
      <c r="AL14" s="53">
        <v>141</v>
      </c>
      <c r="AM14" s="53">
        <v>56</v>
      </c>
      <c r="AN14" s="54">
        <v>4593</v>
      </c>
      <c r="AO14" s="55">
        <f t="shared" si="2"/>
        <v>0.42681906885977139</v>
      </c>
      <c r="AP14" s="54">
        <v>37943</v>
      </c>
      <c r="AQ14" s="55">
        <f t="shared" si="3"/>
        <v>3.5259734225443733</v>
      </c>
      <c r="AR14" s="54"/>
      <c r="AS14" s="54">
        <v>12054</v>
      </c>
      <c r="AT14" s="54" t="s">
        <v>6</v>
      </c>
      <c r="AU14" s="54">
        <v>72699</v>
      </c>
      <c r="AV14" s="57">
        <v>198</v>
      </c>
      <c r="AW14" s="54">
        <v>84753</v>
      </c>
      <c r="AX14" s="55">
        <f t="shared" si="4"/>
        <v>7.875940897686089</v>
      </c>
      <c r="AY14" s="55">
        <f t="shared" si="5"/>
        <v>2.2336926442295022</v>
      </c>
      <c r="AZ14" s="54">
        <v>594</v>
      </c>
      <c r="BA14" s="54">
        <v>4435</v>
      </c>
      <c r="BB14" s="54">
        <v>31556</v>
      </c>
      <c r="BC14" s="58">
        <v>299</v>
      </c>
      <c r="BD14" s="59">
        <v>3058</v>
      </c>
      <c r="BE14" s="60">
        <f t="shared" si="6"/>
        <v>0.28417433324040514</v>
      </c>
    </row>
    <row r="15" spans="1:57" s="38" customFormat="1" ht="12.75" x14ac:dyDescent="0.2">
      <c r="A15" s="3" t="s">
        <v>35</v>
      </c>
      <c r="B15" s="38" t="s">
        <v>202</v>
      </c>
      <c r="C15" s="3" t="s">
        <v>201</v>
      </c>
      <c r="D15" s="3" t="s">
        <v>4</v>
      </c>
      <c r="E15" s="39">
        <v>17547</v>
      </c>
      <c r="F15" s="40">
        <v>52</v>
      </c>
      <c r="G15" s="39">
        <v>2236</v>
      </c>
      <c r="H15" s="42">
        <v>310</v>
      </c>
      <c r="I15" s="42">
        <v>0</v>
      </c>
      <c r="J15" s="42">
        <v>310</v>
      </c>
      <c r="K15" s="42">
        <v>46</v>
      </c>
      <c r="L15" s="42">
        <v>8</v>
      </c>
      <c r="M15" s="43">
        <v>11990</v>
      </c>
      <c r="N15" s="44">
        <v>1941</v>
      </c>
      <c r="O15" s="44">
        <v>1985</v>
      </c>
      <c r="P15" s="44">
        <v>2018</v>
      </c>
      <c r="Q15" s="45" t="s">
        <v>9</v>
      </c>
      <c r="R15" s="45" t="s">
        <v>10</v>
      </c>
      <c r="S15" s="46">
        <v>776401</v>
      </c>
      <c r="T15" s="47">
        <f t="shared" si="0"/>
        <v>44.246936798313101</v>
      </c>
      <c r="U15" s="46">
        <v>500</v>
      </c>
      <c r="V15" s="46">
        <v>26798</v>
      </c>
      <c r="W15" s="46">
        <v>0</v>
      </c>
      <c r="X15" s="46">
        <f t="shared" si="1"/>
        <v>27298</v>
      </c>
      <c r="Y15" s="46">
        <v>16004</v>
      </c>
      <c r="Z15" s="46">
        <v>819703</v>
      </c>
      <c r="AA15" s="49">
        <v>41920</v>
      </c>
      <c r="AB15" s="49">
        <v>540972</v>
      </c>
      <c r="AC15" s="50">
        <v>93625</v>
      </c>
      <c r="AD15" s="49">
        <v>681982</v>
      </c>
      <c r="AE15" s="52">
        <v>44608</v>
      </c>
      <c r="AF15" s="52">
        <v>2815</v>
      </c>
      <c r="AG15" s="52">
        <v>4119</v>
      </c>
      <c r="AH15" s="53">
        <v>10</v>
      </c>
      <c r="AI15" s="52">
        <v>51552</v>
      </c>
      <c r="AJ15" s="52">
        <v>14577</v>
      </c>
      <c r="AK15" s="52">
        <v>23021</v>
      </c>
      <c r="AL15" s="53">
        <v>49</v>
      </c>
      <c r="AM15" s="53">
        <v>53</v>
      </c>
      <c r="AN15" s="54">
        <v>9565</v>
      </c>
      <c r="AO15" s="55">
        <f t="shared" si="2"/>
        <v>0.54510742577078708</v>
      </c>
      <c r="AP15" s="54">
        <v>43328</v>
      </c>
      <c r="AQ15" s="55">
        <f t="shared" si="3"/>
        <v>2.4692540035333677</v>
      </c>
      <c r="AR15" s="54">
        <v>1317</v>
      </c>
      <c r="AS15" s="54">
        <v>13801</v>
      </c>
      <c r="AT15" s="54">
        <v>25164</v>
      </c>
      <c r="AU15" s="54">
        <v>61544</v>
      </c>
      <c r="AV15" s="57">
        <v>66</v>
      </c>
      <c r="AW15" s="54">
        <v>75345</v>
      </c>
      <c r="AX15" s="55">
        <f t="shared" si="4"/>
        <v>4.2938963925457347</v>
      </c>
      <c r="AY15" s="55">
        <f t="shared" si="5"/>
        <v>1.7389447932053175</v>
      </c>
      <c r="AZ15" s="54">
        <v>560</v>
      </c>
      <c r="BA15" s="54">
        <v>3150</v>
      </c>
      <c r="BB15" s="54">
        <v>331002</v>
      </c>
      <c r="BC15" s="58">
        <v>374</v>
      </c>
      <c r="BD15" s="59">
        <v>4825</v>
      </c>
      <c r="BE15" s="60">
        <f t="shared" si="6"/>
        <v>0.27497577933549894</v>
      </c>
    </row>
    <row r="16" spans="1:57" s="38" customFormat="1" ht="12.75" x14ac:dyDescent="0.2">
      <c r="A16" s="3" t="s">
        <v>37</v>
      </c>
      <c r="B16" s="38" t="s">
        <v>204</v>
      </c>
      <c r="C16" s="3" t="s">
        <v>176</v>
      </c>
      <c r="D16" s="3" t="s">
        <v>4</v>
      </c>
      <c r="E16" s="39">
        <v>1695</v>
      </c>
      <c r="F16" s="40">
        <v>52</v>
      </c>
      <c r="G16" s="39">
        <v>1300</v>
      </c>
      <c r="H16" s="42">
        <v>35</v>
      </c>
      <c r="I16" s="42">
        <v>0</v>
      </c>
      <c r="J16" s="42">
        <v>35</v>
      </c>
      <c r="K16" s="42">
        <v>9</v>
      </c>
      <c r="L16" s="42">
        <v>1</v>
      </c>
      <c r="M16" s="43">
        <v>1300</v>
      </c>
      <c r="N16" s="44">
        <v>1920</v>
      </c>
      <c r="O16" s="45" t="s">
        <v>6</v>
      </c>
      <c r="P16" s="45" t="s">
        <v>6</v>
      </c>
      <c r="Q16" s="45" t="s">
        <v>9</v>
      </c>
      <c r="R16" s="45" t="s">
        <v>9</v>
      </c>
      <c r="S16" s="46">
        <v>85469</v>
      </c>
      <c r="T16" s="47">
        <f t="shared" si="0"/>
        <v>50.424188790560471</v>
      </c>
      <c r="U16" s="46">
        <v>300</v>
      </c>
      <c r="V16" s="46">
        <v>537</v>
      </c>
      <c r="W16" s="46">
        <v>19743</v>
      </c>
      <c r="X16" s="46">
        <f t="shared" si="1"/>
        <v>20580</v>
      </c>
      <c r="Y16" s="46">
        <v>21008</v>
      </c>
      <c r="Z16" s="46">
        <v>107314</v>
      </c>
      <c r="AA16" s="49">
        <v>8875</v>
      </c>
      <c r="AB16" s="49">
        <v>66819</v>
      </c>
      <c r="AC16" s="50">
        <v>7304</v>
      </c>
      <c r="AD16" s="49">
        <v>84769</v>
      </c>
      <c r="AE16" s="52">
        <v>9204</v>
      </c>
      <c r="AF16" s="53">
        <v>992</v>
      </c>
      <c r="AG16" s="52">
        <v>1288</v>
      </c>
      <c r="AH16" s="53">
        <v>43</v>
      </c>
      <c r="AI16" s="52">
        <v>11527</v>
      </c>
      <c r="AJ16" s="52">
        <v>13158</v>
      </c>
      <c r="AK16" s="52">
        <v>10598</v>
      </c>
      <c r="AL16" s="53">
        <v>19</v>
      </c>
      <c r="AM16" s="53">
        <v>52</v>
      </c>
      <c r="AN16" s="57">
        <v>328</v>
      </c>
      <c r="AO16" s="55">
        <f t="shared" si="2"/>
        <v>0.19351032448377581</v>
      </c>
      <c r="AP16" s="54">
        <v>4680</v>
      </c>
      <c r="AQ16" s="55">
        <f t="shared" si="3"/>
        <v>2.7610619469026547</v>
      </c>
      <c r="AR16" s="54">
        <v>1040</v>
      </c>
      <c r="AS16" s="54">
        <v>903</v>
      </c>
      <c r="AT16" s="54">
        <v>906</v>
      </c>
      <c r="AU16" s="54">
        <v>6017</v>
      </c>
      <c r="AV16" s="57">
        <v>32</v>
      </c>
      <c r="AW16" s="54">
        <v>6920</v>
      </c>
      <c r="AX16" s="55">
        <f t="shared" si="4"/>
        <v>4.0825958702064895</v>
      </c>
      <c r="AY16" s="55">
        <f t="shared" si="5"/>
        <v>1.4786324786324787</v>
      </c>
      <c r="AZ16" s="54">
        <v>1404</v>
      </c>
      <c r="BA16" s="54">
        <v>5951</v>
      </c>
      <c r="BB16" s="54">
        <v>2735</v>
      </c>
      <c r="BC16" s="58">
        <v>125</v>
      </c>
      <c r="BD16" s="59">
        <v>1236</v>
      </c>
      <c r="BE16" s="60">
        <f t="shared" si="6"/>
        <v>0.72920353982300889</v>
      </c>
    </row>
    <row r="17" spans="1:57" s="38" customFormat="1" ht="12.75" x14ac:dyDescent="0.2">
      <c r="A17" s="3" t="s">
        <v>38</v>
      </c>
      <c r="B17" s="38" t="s">
        <v>176</v>
      </c>
      <c r="C17" s="3" t="s">
        <v>169</v>
      </c>
      <c r="D17" s="3" t="s">
        <v>4</v>
      </c>
      <c r="E17" s="39">
        <v>1086</v>
      </c>
      <c r="F17" s="40">
        <v>52</v>
      </c>
      <c r="G17" s="39">
        <v>1248</v>
      </c>
      <c r="H17" s="42">
        <v>14</v>
      </c>
      <c r="I17" s="42">
        <v>10</v>
      </c>
      <c r="J17" s="42">
        <v>24</v>
      </c>
      <c r="K17" s="42">
        <v>0</v>
      </c>
      <c r="L17" s="42">
        <v>2</v>
      </c>
      <c r="M17" s="44">
        <v>966</v>
      </c>
      <c r="N17" s="44">
        <v>1919</v>
      </c>
      <c r="O17" s="44">
        <v>2016</v>
      </c>
      <c r="P17" s="44">
        <v>2022</v>
      </c>
      <c r="Q17" s="45" t="s">
        <v>5</v>
      </c>
      <c r="R17" s="45" t="s">
        <v>9</v>
      </c>
      <c r="S17" s="46">
        <v>36982</v>
      </c>
      <c r="T17" s="47">
        <f t="shared" si="0"/>
        <v>34.05340699815838</v>
      </c>
      <c r="U17" s="46">
        <v>0</v>
      </c>
      <c r="V17" s="46">
        <v>0</v>
      </c>
      <c r="W17" s="46">
        <v>2000</v>
      </c>
      <c r="X17" s="46">
        <f t="shared" si="1"/>
        <v>2000</v>
      </c>
      <c r="Y17" s="46">
        <v>2000</v>
      </c>
      <c r="Z17" s="46">
        <v>38982</v>
      </c>
      <c r="AA17" s="49">
        <v>3279</v>
      </c>
      <c r="AB17" s="49">
        <v>17759</v>
      </c>
      <c r="AC17" s="50">
        <v>24613</v>
      </c>
      <c r="AD17" s="49">
        <v>45651</v>
      </c>
      <c r="AE17" s="52">
        <v>6844</v>
      </c>
      <c r="AF17" s="53">
        <v>733</v>
      </c>
      <c r="AG17" s="53">
        <v>103</v>
      </c>
      <c r="AH17" s="53">
        <v>0</v>
      </c>
      <c r="AI17" s="52">
        <v>7680</v>
      </c>
      <c r="AJ17" s="52">
        <v>13158</v>
      </c>
      <c r="AK17" s="52">
        <v>10598</v>
      </c>
      <c r="AL17" s="53">
        <v>7</v>
      </c>
      <c r="AM17" s="53">
        <v>52</v>
      </c>
      <c r="AN17" s="57">
        <v>410</v>
      </c>
      <c r="AO17" s="55">
        <f t="shared" si="2"/>
        <v>0.37753222836095762</v>
      </c>
      <c r="AP17" s="54">
        <v>2517</v>
      </c>
      <c r="AQ17" s="55">
        <f t="shared" si="3"/>
        <v>2.3176795580110499</v>
      </c>
      <c r="AR17" s="54">
        <v>374</v>
      </c>
      <c r="AS17" s="54">
        <v>22</v>
      </c>
      <c r="AT17" s="54">
        <v>149</v>
      </c>
      <c r="AU17" s="54">
        <v>1074</v>
      </c>
      <c r="AV17" s="57">
        <v>0</v>
      </c>
      <c r="AW17" s="54">
        <v>1096</v>
      </c>
      <c r="AX17" s="55">
        <f t="shared" si="4"/>
        <v>1.0092081031307552</v>
      </c>
      <c r="AY17" s="55">
        <f t="shared" si="5"/>
        <v>0.43543901470003971</v>
      </c>
      <c r="AZ17" s="54">
        <v>220</v>
      </c>
      <c r="BA17" s="54">
        <v>0</v>
      </c>
      <c r="BB17" s="54">
        <v>1134</v>
      </c>
      <c r="BC17" s="58">
        <v>27</v>
      </c>
      <c r="BD17" s="59">
        <v>418</v>
      </c>
      <c r="BE17" s="60">
        <f t="shared" si="6"/>
        <v>0.38489871086556171</v>
      </c>
    </row>
    <row r="18" spans="1:57" s="38" customFormat="1" ht="12.75" x14ac:dyDescent="0.2">
      <c r="A18" s="3" t="s">
        <v>43</v>
      </c>
      <c r="B18" s="38" t="s">
        <v>43</v>
      </c>
      <c r="C18" s="3" t="s">
        <v>201</v>
      </c>
      <c r="D18" s="3" t="s">
        <v>4</v>
      </c>
      <c r="E18" s="39">
        <v>3900</v>
      </c>
      <c r="F18" s="40">
        <v>52</v>
      </c>
      <c r="G18" s="39">
        <v>2236</v>
      </c>
      <c r="H18" s="42">
        <v>151</v>
      </c>
      <c r="I18" s="42">
        <v>6</v>
      </c>
      <c r="J18" s="42">
        <v>157</v>
      </c>
      <c r="K18" s="42">
        <v>20</v>
      </c>
      <c r="L18" s="42">
        <v>7</v>
      </c>
      <c r="M18" s="43">
        <v>4595</v>
      </c>
      <c r="N18" s="44">
        <v>1997</v>
      </c>
      <c r="O18" s="44">
        <v>2020</v>
      </c>
      <c r="P18" s="44">
        <v>2020</v>
      </c>
      <c r="Q18" s="45" t="s">
        <v>13</v>
      </c>
      <c r="R18" s="45" t="s">
        <v>13</v>
      </c>
      <c r="S18" s="46">
        <v>283515</v>
      </c>
      <c r="T18" s="47">
        <f t="shared" si="0"/>
        <v>72.696153846153848</v>
      </c>
      <c r="U18" s="46">
        <v>700</v>
      </c>
      <c r="V18" s="46">
        <v>8380</v>
      </c>
      <c r="W18" s="46">
        <v>8920</v>
      </c>
      <c r="X18" s="46">
        <f t="shared" si="1"/>
        <v>18000</v>
      </c>
      <c r="Y18" s="46">
        <v>19859</v>
      </c>
      <c r="Z18" s="46">
        <v>312454</v>
      </c>
      <c r="AA18" s="49">
        <v>17456</v>
      </c>
      <c r="AB18" s="49">
        <v>311688</v>
      </c>
      <c r="AC18" s="50">
        <v>29890</v>
      </c>
      <c r="AD18" s="49">
        <v>360186</v>
      </c>
      <c r="AE18" s="52">
        <v>16522</v>
      </c>
      <c r="AF18" s="52">
        <v>1027</v>
      </c>
      <c r="AG18" s="52">
        <v>1139</v>
      </c>
      <c r="AH18" s="53">
        <v>70</v>
      </c>
      <c r="AI18" s="52">
        <v>18758</v>
      </c>
      <c r="AJ18" s="52">
        <v>13757</v>
      </c>
      <c r="AK18" s="52">
        <v>12351</v>
      </c>
      <c r="AL18" s="53">
        <v>21</v>
      </c>
      <c r="AM18" s="53">
        <v>55</v>
      </c>
      <c r="AN18" s="54">
        <v>2236</v>
      </c>
      <c r="AO18" s="55">
        <f t="shared" si="2"/>
        <v>0.57333333333333336</v>
      </c>
      <c r="AP18" s="54">
        <v>12676</v>
      </c>
      <c r="AQ18" s="55">
        <f t="shared" si="3"/>
        <v>3.2502564102564104</v>
      </c>
      <c r="AR18" s="54">
        <v>1752</v>
      </c>
      <c r="AS18" s="54">
        <v>10630</v>
      </c>
      <c r="AT18" s="54">
        <v>11269</v>
      </c>
      <c r="AU18" s="54">
        <v>35225</v>
      </c>
      <c r="AV18" s="57">
        <v>872</v>
      </c>
      <c r="AW18" s="54">
        <v>45855</v>
      </c>
      <c r="AX18" s="55">
        <f t="shared" si="4"/>
        <v>11.757692307692308</v>
      </c>
      <c r="AY18" s="55">
        <f t="shared" si="5"/>
        <v>3.6174660776270118</v>
      </c>
      <c r="AZ18" s="54">
        <v>147</v>
      </c>
      <c r="BA18" s="54">
        <v>2078</v>
      </c>
      <c r="BB18" s="54"/>
      <c r="BC18" s="58">
        <v>269</v>
      </c>
      <c r="BD18" s="59">
        <v>4683</v>
      </c>
      <c r="BE18" s="60">
        <f t="shared" si="6"/>
        <v>1.2007692307692308</v>
      </c>
    </row>
    <row r="19" spans="1:57" s="38" customFormat="1" ht="12.75" x14ac:dyDescent="0.2">
      <c r="A19" s="3" t="s">
        <v>44</v>
      </c>
      <c r="B19" s="38" t="s">
        <v>208</v>
      </c>
      <c r="C19" s="3" t="s">
        <v>169</v>
      </c>
      <c r="D19" s="3" t="s">
        <v>4</v>
      </c>
      <c r="E19" s="39">
        <v>1272</v>
      </c>
      <c r="F19" s="40">
        <v>48</v>
      </c>
      <c r="G19" s="39">
        <v>1000</v>
      </c>
      <c r="H19" s="42">
        <v>31</v>
      </c>
      <c r="I19" s="42">
        <v>4</v>
      </c>
      <c r="J19" s="42">
        <v>35</v>
      </c>
      <c r="K19" s="42">
        <v>0.25</v>
      </c>
      <c r="L19" s="42">
        <v>2</v>
      </c>
      <c r="M19" s="44">
        <v>882</v>
      </c>
      <c r="N19" s="44">
        <v>1894</v>
      </c>
      <c r="O19" s="45" t="s">
        <v>6</v>
      </c>
      <c r="P19" s="45" t="s">
        <v>6</v>
      </c>
      <c r="Q19" s="45" t="s">
        <v>17</v>
      </c>
      <c r="R19" s="45" t="s">
        <v>10</v>
      </c>
      <c r="S19" s="46">
        <v>42000</v>
      </c>
      <c r="T19" s="47">
        <f t="shared" si="0"/>
        <v>33.018867924528301</v>
      </c>
      <c r="U19" s="46">
        <v>720</v>
      </c>
      <c r="V19" s="46">
        <v>0</v>
      </c>
      <c r="W19" s="46">
        <v>4520</v>
      </c>
      <c r="X19" s="46">
        <f t="shared" si="1"/>
        <v>5240</v>
      </c>
      <c r="Y19" s="46">
        <v>25806</v>
      </c>
      <c r="Z19" s="46">
        <v>68526</v>
      </c>
      <c r="AA19" s="49">
        <v>8473</v>
      </c>
      <c r="AB19" s="49">
        <v>43578</v>
      </c>
      <c r="AC19" s="50">
        <v>8496</v>
      </c>
      <c r="AD19" s="49">
        <v>61583</v>
      </c>
      <c r="AE19" s="52">
        <v>7706</v>
      </c>
      <c r="AF19" s="52">
        <v>1918</v>
      </c>
      <c r="AG19" s="53">
        <v>740</v>
      </c>
      <c r="AH19" s="53">
        <v>86</v>
      </c>
      <c r="AI19" s="52">
        <v>10450</v>
      </c>
      <c r="AJ19" s="52">
        <v>13158</v>
      </c>
      <c r="AK19" s="52">
        <v>10598</v>
      </c>
      <c r="AL19" s="53">
        <v>19</v>
      </c>
      <c r="AM19" s="53">
        <v>52</v>
      </c>
      <c r="AN19" s="54">
        <v>1113</v>
      </c>
      <c r="AO19" s="55">
        <f t="shared" si="2"/>
        <v>0.875</v>
      </c>
      <c r="AP19" s="54">
        <v>3076</v>
      </c>
      <c r="AQ19" s="55">
        <f t="shared" si="3"/>
        <v>2.4182389937106916</v>
      </c>
      <c r="AR19" s="54"/>
      <c r="AS19" s="54">
        <v>950</v>
      </c>
      <c r="AT19" s="54">
        <v>1233</v>
      </c>
      <c r="AU19" s="54">
        <v>6398</v>
      </c>
      <c r="AV19" s="57">
        <v>70</v>
      </c>
      <c r="AW19" s="54">
        <v>7348</v>
      </c>
      <c r="AX19" s="55">
        <f t="shared" si="4"/>
        <v>5.7767295597484276</v>
      </c>
      <c r="AY19" s="55">
        <f t="shared" si="5"/>
        <v>2.388816644993498</v>
      </c>
      <c r="AZ19" s="54">
        <v>284</v>
      </c>
      <c r="BA19" s="54">
        <v>0</v>
      </c>
      <c r="BB19" s="54">
        <v>3050</v>
      </c>
      <c r="BC19" s="61">
        <v>0</v>
      </c>
      <c r="BD19" s="59"/>
      <c r="BE19" s="60"/>
    </row>
    <row r="20" spans="1:57" s="38" customFormat="1" ht="12.75" x14ac:dyDescent="0.2">
      <c r="A20" s="3" t="s">
        <v>46</v>
      </c>
      <c r="B20" s="38" t="s">
        <v>209</v>
      </c>
      <c r="C20" s="3" t="s">
        <v>184</v>
      </c>
      <c r="D20" s="3" t="s">
        <v>4</v>
      </c>
      <c r="E20" s="39">
        <v>9976</v>
      </c>
      <c r="F20" s="40">
        <v>52</v>
      </c>
      <c r="G20" s="39">
        <v>1924</v>
      </c>
      <c r="H20" s="42">
        <v>173</v>
      </c>
      <c r="I20" s="42">
        <v>16</v>
      </c>
      <c r="J20" s="42">
        <v>189</v>
      </c>
      <c r="K20" s="42">
        <v>6</v>
      </c>
      <c r="L20" s="42">
        <v>5</v>
      </c>
      <c r="M20" s="43">
        <v>8000</v>
      </c>
      <c r="N20" s="44">
        <v>1906</v>
      </c>
      <c r="O20" s="44">
        <v>1995</v>
      </c>
      <c r="P20" s="44">
        <v>2018</v>
      </c>
      <c r="Q20" s="45" t="s">
        <v>5</v>
      </c>
      <c r="R20" s="45" t="s">
        <v>9</v>
      </c>
      <c r="S20" s="46">
        <v>243350</v>
      </c>
      <c r="T20" s="47">
        <f t="shared" si="0"/>
        <v>24.393544506816358</v>
      </c>
      <c r="U20" s="46">
        <v>200</v>
      </c>
      <c r="V20" s="46">
        <v>16155</v>
      </c>
      <c r="W20" s="46">
        <v>2000</v>
      </c>
      <c r="X20" s="46">
        <f t="shared" si="1"/>
        <v>18355</v>
      </c>
      <c r="Y20" s="46">
        <v>41219</v>
      </c>
      <c r="Z20" s="46">
        <v>300924</v>
      </c>
      <c r="AA20" s="49">
        <v>22252</v>
      </c>
      <c r="AB20" s="49">
        <v>218143</v>
      </c>
      <c r="AC20" s="50">
        <v>42695</v>
      </c>
      <c r="AD20" s="49">
        <v>284168</v>
      </c>
      <c r="AE20" s="52">
        <v>31914</v>
      </c>
      <c r="AF20" s="52">
        <v>3014</v>
      </c>
      <c r="AG20" s="53">
        <v>835</v>
      </c>
      <c r="AH20" s="53">
        <v>42</v>
      </c>
      <c r="AI20" s="52">
        <v>35805</v>
      </c>
      <c r="AJ20" s="52">
        <v>13158</v>
      </c>
      <c r="AK20" s="52">
        <v>10598</v>
      </c>
      <c r="AL20" s="53">
        <v>25</v>
      </c>
      <c r="AM20" s="53">
        <v>53</v>
      </c>
      <c r="AN20" s="57">
        <v>945</v>
      </c>
      <c r="AO20" s="55">
        <f t="shared" si="2"/>
        <v>9.4727345629510823E-2</v>
      </c>
      <c r="AP20" s="54">
        <v>8338</v>
      </c>
      <c r="AQ20" s="55">
        <f t="shared" si="3"/>
        <v>0.83580593424218119</v>
      </c>
      <c r="AR20" s="54">
        <v>371</v>
      </c>
      <c r="AS20" s="54">
        <v>5879</v>
      </c>
      <c r="AT20" s="54">
        <v>7049</v>
      </c>
      <c r="AU20" s="54">
        <v>22373</v>
      </c>
      <c r="AV20" s="57">
        <v>0</v>
      </c>
      <c r="AW20" s="54">
        <v>28252</v>
      </c>
      <c r="AX20" s="55">
        <f t="shared" si="4"/>
        <v>2.8319967923015237</v>
      </c>
      <c r="AY20" s="55">
        <f t="shared" si="5"/>
        <v>3.388342528184217</v>
      </c>
      <c r="AZ20" s="54">
        <v>880</v>
      </c>
      <c r="BA20" s="54">
        <v>35227</v>
      </c>
      <c r="BB20" s="54"/>
      <c r="BC20" s="58">
        <v>206</v>
      </c>
      <c r="BD20" s="59">
        <v>5003</v>
      </c>
      <c r="BE20" s="60">
        <f t="shared" ref="BE20:BE34" si="7">BD20/E20</f>
        <v>0.50150360866078592</v>
      </c>
    </row>
    <row r="21" spans="1:57" s="38" customFormat="1" ht="12.75" x14ac:dyDescent="0.2">
      <c r="A21" s="3" t="s">
        <v>47</v>
      </c>
      <c r="B21" s="38" t="s">
        <v>210</v>
      </c>
      <c r="C21" s="3" t="s">
        <v>191</v>
      </c>
      <c r="D21" s="3" t="s">
        <v>4</v>
      </c>
      <c r="E21" s="39">
        <v>1073</v>
      </c>
      <c r="F21" s="40">
        <v>52</v>
      </c>
      <c r="G21" s="39">
        <v>1664</v>
      </c>
      <c r="H21" s="42">
        <v>0</v>
      </c>
      <c r="I21" s="42">
        <v>0</v>
      </c>
      <c r="J21" s="42">
        <v>0</v>
      </c>
      <c r="K21" s="42">
        <v>5</v>
      </c>
      <c r="L21" s="42">
        <v>0</v>
      </c>
      <c r="M21" s="44">
        <v>552</v>
      </c>
      <c r="N21" s="44">
        <v>1883</v>
      </c>
      <c r="O21" s="44">
        <v>2016</v>
      </c>
      <c r="P21" s="44">
        <v>2016</v>
      </c>
      <c r="Q21" s="45" t="s">
        <v>5</v>
      </c>
      <c r="R21" s="45" t="s">
        <v>13</v>
      </c>
      <c r="S21" s="46">
        <v>4000</v>
      </c>
      <c r="T21" s="47">
        <f t="shared" si="0"/>
        <v>3.7278657968313142</v>
      </c>
      <c r="U21" s="46">
        <v>0</v>
      </c>
      <c r="V21" s="46">
        <v>2000</v>
      </c>
      <c r="W21" s="46">
        <v>0</v>
      </c>
      <c r="X21" s="46">
        <f t="shared" si="1"/>
        <v>2000</v>
      </c>
      <c r="Y21" s="46">
        <v>5511</v>
      </c>
      <c r="Z21" s="46">
        <v>11511</v>
      </c>
      <c r="AA21" s="49">
        <v>4767</v>
      </c>
      <c r="AB21" s="49">
        <v>0</v>
      </c>
      <c r="AC21" s="50">
        <v>3939</v>
      </c>
      <c r="AD21" s="49">
        <v>8706</v>
      </c>
      <c r="AE21" s="52">
        <v>4873</v>
      </c>
      <c r="AF21" s="53">
        <v>793</v>
      </c>
      <c r="AG21" s="53">
        <v>293</v>
      </c>
      <c r="AH21" s="53">
        <v>5</v>
      </c>
      <c r="AI21" s="52">
        <v>5964</v>
      </c>
      <c r="AJ21" s="52">
        <v>13757</v>
      </c>
      <c r="AK21" s="52">
        <v>12351</v>
      </c>
      <c r="AL21" s="53">
        <v>0</v>
      </c>
      <c r="AM21" s="53">
        <v>52</v>
      </c>
      <c r="AN21" s="57">
        <v>306</v>
      </c>
      <c r="AO21" s="55">
        <f t="shared" si="2"/>
        <v>0.28518173345759551</v>
      </c>
      <c r="AP21" s="57">
        <v>416</v>
      </c>
      <c r="AQ21" s="55">
        <f t="shared" si="3"/>
        <v>0.38769804287045667</v>
      </c>
      <c r="AR21" s="54"/>
      <c r="AS21" s="54">
        <v>75</v>
      </c>
      <c r="AT21" s="54">
        <v>240</v>
      </c>
      <c r="AU21" s="54">
        <v>1385</v>
      </c>
      <c r="AV21" s="57">
        <v>2</v>
      </c>
      <c r="AW21" s="54">
        <v>1460</v>
      </c>
      <c r="AX21" s="55">
        <f t="shared" si="4"/>
        <v>1.3606710158434296</v>
      </c>
      <c r="AY21" s="55">
        <f t="shared" si="5"/>
        <v>3.5096153846153846</v>
      </c>
      <c r="AZ21" s="54">
        <v>10</v>
      </c>
      <c r="BA21" s="54">
        <v>2000</v>
      </c>
      <c r="BB21" s="54">
        <v>200</v>
      </c>
      <c r="BC21" s="61">
        <v>0</v>
      </c>
      <c r="BD21" s="59">
        <v>0</v>
      </c>
      <c r="BE21" s="60">
        <f t="shared" si="7"/>
        <v>0</v>
      </c>
    </row>
    <row r="22" spans="1:57" s="38" customFormat="1" ht="12.75" x14ac:dyDescent="0.2">
      <c r="A22" s="3" t="s">
        <v>51</v>
      </c>
      <c r="B22" s="38" t="s">
        <v>214</v>
      </c>
      <c r="C22" s="3" t="s">
        <v>184</v>
      </c>
      <c r="D22" s="3" t="s">
        <v>4</v>
      </c>
      <c r="E22" s="39">
        <v>1442</v>
      </c>
      <c r="F22" s="40">
        <v>52</v>
      </c>
      <c r="G22" s="39">
        <v>3380</v>
      </c>
      <c r="H22" s="42">
        <v>23</v>
      </c>
      <c r="I22" s="42">
        <v>0</v>
      </c>
      <c r="J22" s="42">
        <v>23</v>
      </c>
      <c r="K22" s="42">
        <v>6</v>
      </c>
      <c r="L22" s="42">
        <v>1</v>
      </c>
      <c r="M22" s="43">
        <v>2050</v>
      </c>
      <c r="N22" s="45"/>
      <c r="O22" s="44">
        <v>1954</v>
      </c>
      <c r="P22" s="45"/>
      <c r="Q22" s="45" t="s">
        <v>9</v>
      </c>
      <c r="R22" s="45" t="s">
        <v>10</v>
      </c>
      <c r="S22" s="46">
        <v>13860</v>
      </c>
      <c r="T22" s="47">
        <f t="shared" si="0"/>
        <v>9.6116504854368934</v>
      </c>
      <c r="U22" s="46">
        <v>2340</v>
      </c>
      <c r="V22" s="46">
        <v>3000</v>
      </c>
      <c r="W22" s="46">
        <v>1500</v>
      </c>
      <c r="X22" s="46">
        <f t="shared" si="1"/>
        <v>6840</v>
      </c>
      <c r="Y22" s="46">
        <v>6258</v>
      </c>
      <c r="Z22" s="46">
        <v>25458</v>
      </c>
      <c r="AA22" s="49">
        <v>3579</v>
      </c>
      <c r="AB22" s="49">
        <v>18427</v>
      </c>
      <c r="AC22" s="50">
        <v>9964</v>
      </c>
      <c r="AD22" s="49">
        <v>33470</v>
      </c>
      <c r="AE22" s="52">
        <v>4815</v>
      </c>
      <c r="AF22" s="53">
        <v>706</v>
      </c>
      <c r="AG22" s="53">
        <v>201</v>
      </c>
      <c r="AH22" s="53">
        <v>0</v>
      </c>
      <c r="AI22" s="52">
        <v>5722</v>
      </c>
      <c r="AJ22" s="52">
        <v>13158</v>
      </c>
      <c r="AK22" s="52">
        <v>10598</v>
      </c>
      <c r="AL22" s="53">
        <v>18</v>
      </c>
      <c r="AM22" s="53">
        <v>52</v>
      </c>
      <c r="AN22" s="57">
        <v>362</v>
      </c>
      <c r="AO22" s="55">
        <f t="shared" si="2"/>
        <v>0.25104022191400832</v>
      </c>
      <c r="AP22" s="57">
        <v>684</v>
      </c>
      <c r="AQ22" s="55">
        <f t="shared" si="3"/>
        <v>0.47434119278779474</v>
      </c>
      <c r="AR22" s="54">
        <v>75</v>
      </c>
      <c r="AS22" s="54">
        <v>155</v>
      </c>
      <c r="AT22" s="54">
        <v>324</v>
      </c>
      <c r="AU22" s="54">
        <v>2180</v>
      </c>
      <c r="AV22" s="57">
        <v>0</v>
      </c>
      <c r="AW22" s="54">
        <v>2335</v>
      </c>
      <c r="AX22" s="55">
        <f t="shared" si="4"/>
        <v>1.6192787794729542</v>
      </c>
      <c r="AY22" s="55">
        <f t="shared" si="5"/>
        <v>3.4137426900584797</v>
      </c>
      <c r="AZ22" s="54">
        <v>61</v>
      </c>
      <c r="BA22" s="54">
        <v>97</v>
      </c>
      <c r="BB22" s="54">
        <v>1002</v>
      </c>
      <c r="BC22" s="58">
        <v>47</v>
      </c>
      <c r="BD22" s="59">
        <v>318</v>
      </c>
      <c r="BE22" s="60">
        <f t="shared" si="7"/>
        <v>0.22052704576976423</v>
      </c>
    </row>
    <row r="23" spans="1:57" s="38" customFormat="1" ht="12.75" x14ac:dyDescent="0.2">
      <c r="A23" s="3" t="s">
        <v>52</v>
      </c>
      <c r="B23" s="38" t="s">
        <v>215</v>
      </c>
      <c r="C23" s="3" t="s">
        <v>201</v>
      </c>
      <c r="D23" s="3" t="s">
        <v>4</v>
      </c>
      <c r="E23" s="39">
        <v>5627</v>
      </c>
      <c r="F23" s="40">
        <v>52</v>
      </c>
      <c r="G23" s="39">
        <v>2143</v>
      </c>
      <c r="H23" s="42">
        <v>80</v>
      </c>
      <c r="I23" s="42">
        <v>89</v>
      </c>
      <c r="J23" s="42">
        <v>169</v>
      </c>
      <c r="K23" s="42">
        <v>10</v>
      </c>
      <c r="L23" s="42">
        <v>7</v>
      </c>
      <c r="M23" s="43">
        <v>5200</v>
      </c>
      <c r="N23" s="44">
        <v>1998</v>
      </c>
      <c r="O23" s="45" t="s">
        <v>6</v>
      </c>
      <c r="P23" s="44">
        <v>2010</v>
      </c>
      <c r="Q23" s="45" t="s">
        <v>10</v>
      </c>
      <c r="R23" s="45" t="s">
        <v>9</v>
      </c>
      <c r="S23" s="46">
        <v>279414</v>
      </c>
      <c r="T23" s="47">
        <f t="shared" si="0"/>
        <v>49.655944553047803</v>
      </c>
      <c r="U23" s="46">
        <v>300</v>
      </c>
      <c r="V23" s="46">
        <v>13014</v>
      </c>
      <c r="W23" s="46">
        <v>0</v>
      </c>
      <c r="X23" s="46">
        <f t="shared" si="1"/>
        <v>13314</v>
      </c>
      <c r="Y23" s="46">
        <v>15392</v>
      </c>
      <c r="Z23" s="46">
        <v>308120</v>
      </c>
      <c r="AA23" s="49">
        <v>22884</v>
      </c>
      <c r="AB23" s="49">
        <v>205691</v>
      </c>
      <c r="AC23" s="50">
        <v>103312</v>
      </c>
      <c r="AD23" s="49">
        <v>335197</v>
      </c>
      <c r="AE23" s="52">
        <v>20455</v>
      </c>
      <c r="AF23" s="52">
        <v>2035</v>
      </c>
      <c r="AG23" s="52">
        <v>1920</v>
      </c>
      <c r="AH23" s="53">
        <v>14</v>
      </c>
      <c r="AI23" s="52">
        <v>24424</v>
      </c>
      <c r="AJ23" s="52">
        <v>18507</v>
      </c>
      <c r="AK23" s="52">
        <v>26022</v>
      </c>
      <c r="AL23" s="53">
        <v>47</v>
      </c>
      <c r="AM23" s="53">
        <v>54</v>
      </c>
      <c r="AN23" s="54">
        <v>3143</v>
      </c>
      <c r="AO23" s="55">
        <f t="shared" si="2"/>
        <v>0.55855695752621293</v>
      </c>
      <c r="AP23" s="54">
        <v>14690</v>
      </c>
      <c r="AQ23" s="55">
        <f t="shared" si="3"/>
        <v>2.6106273325039986</v>
      </c>
      <c r="AR23" s="54">
        <v>203</v>
      </c>
      <c r="AS23" s="54">
        <v>9214</v>
      </c>
      <c r="AT23" s="54">
        <v>9410</v>
      </c>
      <c r="AU23" s="54">
        <v>38969</v>
      </c>
      <c r="AV23" s="57">
        <v>87</v>
      </c>
      <c r="AW23" s="54">
        <v>48183</v>
      </c>
      <c r="AX23" s="55">
        <f t="shared" si="4"/>
        <v>8.562822107695041</v>
      </c>
      <c r="AY23" s="55">
        <f t="shared" si="5"/>
        <v>3.27998638529612</v>
      </c>
      <c r="AZ23" s="54">
        <v>456</v>
      </c>
      <c r="BA23" s="54"/>
      <c r="BB23" s="54">
        <v>11301</v>
      </c>
      <c r="BC23" s="58">
        <v>350</v>
      </c>
      <c r="BD23" s="59">
        <v>2445</v>
      </c>
      <c r="BE23" s="60">
        <f t="shared" si="7"/>
        <v>0.43451217344944021</v>
      </c>
    </row>
    <row r="24" spans="1:57" s="38" customFormat="1" ht="12.75" x14ac:dyDescent="0.2">
      <c r="A24" s="3" t="s">
        <v>53</v>
      </c>
      <c r="B24" s="38" t="s">
        <v>216</v>
      </c>
      <c r="C24" s="3" t="s">
        <v>201</v>
      </c>
      <c r="D24" s="3" t="s">
        <v>4</v>
      </c>
      <c r="E24" s="39">
        <v>10332</v>
      </c>
      <c r="F24" s="40">
        <v>52</v>
      </c>
      <c r="G24" s="39">
        <v>2530</v>
      </c>
      <c r="H24" s="42">
        <v>290</v>
      </c>
      <c r="I24" s="42">
        <v>60.5</v>
      </c>
      <c r="J24" s="42">
        <v>350.5</v>
      </c>
      <c r="K24" s="42">
        <v>23</v>
      </c>
      <c r="L24" s="42">
        <v>13</v>
      </c>
      <c r="M24" s="43">
        <v>9507</v>
      </c>
      <c r="N24" s="44">
        <v>1960</v>
      </c>
      <c r="O24" s="44">
        <v>1998</v>
      </c>
      <c r="P24" s="44">
        <v>2018</v>
      </c>
      <c r="Q24" s="45" t="s">
        <v>17</v>
      </c>
      <c r="R24" s="45" t="s">
        <v>9</v>
      </c>
      <c r="S24" s="46">
        <v>806759</v>
      </c>
      <c r="T24" s="47">
        <f t="shared" si="0"/>
        <v>78.083526906697642</v>
      </c>
      <c r="U24" s="46">
        <v>300</v>
      </c>
      <c r="V24" s="46">
        <v>15665</v>
      </c>
      <c r="W24" s="46">
        <v>3000</v>
      </c>
      <c r="X24" s="46">
        <f t="shared" si="1"/>
        <v>18965</v>
      </c>
      <c r="Y24" s="46">
        <v>11643</v>
      </c>
      <c r="Z24" s="46">
        <v>834367</v>
      </c>
      <c r="AA24" s="49">
        <v>94970</v>
      </c>
      <c r="AB24" s="49">
        <v>585987</v>
      </c>
      <c r="AC24" s="50">
        <v>123207</v>
      </c>
      <c r="AD24" s="49">
        <v>823490</v>
      </c>
      <c r="AE24" s="52">
        <v>34616</v>
      </c>
      <c r="AF24" s="52">
        <v>3364</v>
      </c>
      <c r="AG24" s="52">
        <v>4946</v>
      </c>
      <c r="AH24" s="53">
        <v>211</v>
      </c>
      <c r="AI24" s="52">
        <v>43137</v>
      </c>
      <c r="AJ24" s="52">
        <v>14765</v>
      </c>
      <c r="AK24" s="52">
        <v>12820</v>
      </c>
      <c r="AL24" s="53">
        <v>86</v>
      </c>
      <c r="AM24" s="53">
        <v>57</v>
      </c>
      <c r="AN24" s="54">
        <v>4722</v>
      </c>
      <c r="AO24" s="55">
        <f t="shared" si="2"/>
        <v>0.45702671312427412</v>
      </c>
      <c r="AP24" s="54">
        <v>37167</v>
      </c>
      <c r="AQ24" s="55">
        <f t="shared" si="3"/>
        <v>3.5972706155632985</v>
      </c>
      <c r="AR24" s="54">
        <v>6502</v>
      </c>
      <c r="AS24" s="54">
        <v>19317</v>
      </c>
      <c r="AT24" s="54">
        <v>21133</v>
      </c>
      <c r="AU24" s="54">
        <v>101743</v>
      </c>
      <c r="AV24" s="54">
        <v>1181</v>
      </c>
      <c r="AW24" s="54">
        <v>121060</v>
      </c>
      <c r="AX24" s="55">
        <f t="shared" si="4"/>
        <v>11.716995741385984</v>
      </c>
      <c r="AY24" s="55">
        <f t="shared" si="5"/>
        <v>3.2571905184706864</v>
      </c>
      <c r="AZ24" s="54">
        <v>1179</v>
      </c>
      <c r="BA24" s="54">
        <v>5187</v>
      </c>
      <c r="BB24" s="54">
        <v>85665</v>
      </c>
      <c r="BC24" s="58">
        <v>488</v>
      </c>
      <c r="BD24" s="59">
        <v>8435</v>
      </c>
      <c r="BE24" s="60">
        <f t="shared" si="7"/>
        <v>0.81639566395663954</v>
      </c>
    </row>
    <row r="25" spans="1:57" s="38" customFormat="1" ht="12.75" x14ac:dyDescent="0.2">
      <c r="A25" s="3" t="s">
        <v>55</v>
      </c>
      <c r="B25" s="38" t="s">
        <v>218</v>
      </c>
      <c r="C25" s="3" t="s">
        <v>198</v>
      </c>
      <c r="D25" s="3" t="s">
        <v>4</v>
      </c>
      <c r="E25" s="39">
        <v>1130</v>
      </c>
      <c r="F25" s="40">
        <v>52</v>
      </c>
      <c r="G25" s="39">
        <v>1664</v>
      </c>
      <c r="H25" s="42">
        <v>73</v>
      </c>
      <c r="I25" s="42">
        <v>25</v>
      </c>
      <c r="J25" s="42">
        <v>98</v>
      </c>
      <c r="K25" s="42">
        <v>6</v>
      </c>
      <c r="L25" s="42">
        <v>3</v>
      </c>
      <c r="M25" s="43">
        <v>3372</v>
      </c>
      <c r="N25" s="44">
        <v>1956</v>
      </c>
      <c r="O25" s="44">
        <v>2003</v>
      </c>
      <c r="P25" s="44">
        <v>2015</v>
      </c>
      <c r="Q25" s="45" t="s">
        <v>13</v>
      </c>
      <c r="R25" s="45" t="s">
        <v>13</v>
      </c>
      <c r="S25" s="46">
        <v>222239</v>
      </c>
      <c r="T25" s="47">
        <f t="shared" si="0"/>
        <v>196.67168141592921</v>
      </c>
      <c r="U25" s="46">
        <v>0</v>
      </c>
      <c r="V25" s="46">
        <v>2000</v>
      </c>
      <c r="W25" s="46">
        <v>0</v>
      </c>
      <c r="X25" s="46">
        <f t="shared" si="1"/>
        <v>2000</v>
      </c>
      <c r="Y25" s="46">
        <v>4283</v>
      </c>
      <c r="Z25" s="46">
        <v>228522</v>
      </c>
      <c r="AA25" s="49">
        <v>32719</v>
      </c>
      <c r="AB25" s="49">
        <v>165711</v>
      </c>
      <c r="AC25" s="50">
        <v>20010</v>
      </c>
      <c r="AD25" s="49">
        <v>225077</v>
      </c>
      <c r="AE25" s="52">
        <v>15618</v>
      </c>
      <c r="AF25" s="52">
        <v>2200</v>
      </c>
      <c r="AG25" s="53">
        <v>623</v>
      </c>
      <c r="AH25" s="53">
        <v>0</v>
      </c>
      <c r="AI25" s="52">
        <v>18441</v>
      </c>
      <c r="AJ25" s="52">
        <v>1565</v>
      </c>
      <c r="AK25" s="52">
        <v>13671</v>
      </c>
      <c r="AL25" s="53">
        <v>45</v>
      </c>
      <c r="AM25" s="53">
        <v>59</v>
      </c>
      <c r="AN25" s="54">
        <v>2328</v>
      </c>
      <c r="AO25" s="55">
        <f t="shared" si="2"/>
        <v>2.0601769911504424</v>
      </c>
      <c r="AP25" s="54">
        <v>6946</v>
      </c>
      <c r="AQ25" s="55">
        <f t="shared" si="3"/>
        <v>6.1469026548672563</v>
      </c>
      <c r="AR25" s="54"/>
      <c r="AS25" s="54">
        <v>10095</v>
      </c>
      <c r="AT25" s="54" t="s">
        <v>6</v>
      </c>
      <c r="AU25" s="54">
        <v>7520</v>
      </c>
      <c r="AV25" s="57">
        <v>0</v>
      </c>
      <c r="AW25" s="54">
        <v>17615</v>
      </c>
      <c r="AX25" s="55">
        <f t="shared" si="4"/>
        <v>15.58849557522124</v>
      </c>
      <c r="AY25" s="55">
        <f t="shared" si="5"/>
        <v>2.5359919378059317</v>
      </c>
      <c r="AZ25" s="54">
        <v>797</v>
      </c>
      <c r="BA25" s="54">
        <v>710</v>
      </c>
      <c r="BB25" s="54">
        <v>0</v>
      </c>
      <c r="BC25" s="58">
        <v>159</v>
      </c>
      <c r="BD25" s="59">
        <v>1560</v>
      </c>
      <c r="BE25" s="60">
        <f t="shared" si="7"/>
        <v>1.3805309734513274</v>
      </c>
    </row>
    <row r="26" spans="1:57" s="38" customFormat="1" ht="12.75" x14ac:dyDescent="0.2">
      <c r="A26" s="3" t="s">
        <v>56</v>
      </c>
      <c r="B26" s="38" t="s">
        <v>219</v>
      </c>
      <c r="C26" s="3" t="s">
        <v>179</v>
      </c>
      <c r="D26" s="3" t="s">
        <v>4</v>
      </c>
      <c r="E26" s="39">
        <v>2800</v>
      </c>
      <c r="F26" s="40">
        <v>52</v>
      </c>
      <c r="G26" s="39">
        <v>2912</v>
      </c>
      <c r="H26" s="42">
        <v>92</v>
      </c>
      <c r="I26" s="42">
        <v>0</v>
      </c>
      <c r="J26" s="42">
        <v>92</v>
      </c>
      <c r="K26" s="42">
        <v>3</v>
      </c>
      <c r="L26" s="42">
        <v>4</v>
      </c>
      <c r="M26" s="43">
        <v>3000</v>
      </c>
      <c r="N26" s="44">
        <v>1983</v>
      </c>
      <c r="O26" s="44">
        <v>1983</v>
      </c>
      <c r="P26" s="44">
        <v>2018</v>
      </c>
      <c r="Q26" s="45" t="s">
        <v>5</v>
      </c>
      <c r="R26" s="45" t="s">
        <v>5</v>
      </c>
      <c r="S26" s="46">
        <v>132231</v>
      </c>
      <c r="T26" s="47">
        <f t="shared" si="0"/>
        <v>47.225357142857142</v>
      </c>
      <c r="U26" s="46">
        <v>4965</v>
      </c>
      <c r="V26" s="46">
        <v>0</v>
      </c>
      <c r="W26" s="46">
        <v>6487</v>
      </c>
      <c r="X26" s="46">
        <f t="shared" si="1"/>
        <v>11452</v>
      </c>
      <c r="Y26" s="46">
        <v>8047</v>
      </c>
      <c r="Z26" s="46">
        <v>145243</v>
      </c>
      <c r="AA26" s="49">
        <v>14488</v>
      </c>
      <c r="AB26" s="49">
        <v>94948</v>
      </c>
      <c r="AC26" s="50">
        <v>19284</v>
      </c>
      <c r="AD26" s="49">
        <v>132709</v>
      </c>
      <c r="AE26" s="52">
        <v>14855</v>
      </c>
      <c r="AF26" s="52">
        <v>1576</v>
      </c>
      <c r="AG26" s="53">
        <v>507</v>
      </c>
      <c r="AH26" s="53">
        <v>59</v>
      </c>
      <c r="AI26" s="52">
        <v>16997</v>
      </c>
      <c r="AJ26" s="52">
        <v>13158</v>
      </c>
      <c r="AK26" s="52">
        <v>10598</v>
      </c>
      <c r="AL26" s="53">
        <v>24</v>
      </c>
      <c r="AM26" s="53">
        <v>52</v>
      </c>
      <c r="AN26" s="54">
        <v>1077</v>
      </c>
      <c r="AO26" s="55">
        <f t="shared" si="2"/>
        <v>0.38464285714285712</v>
      </c>
      <c r="AP26" s="54">
        <v>8951</v>
      </c>
      <c r="AQ26" s="55">
        <f t="shared" si="3"/>
        <v>3.1967857142857143</v>
      </c>
      <c r="AR26" s="54">
        <v>5518</v>
      </c>
      <c r="AS26" s="54">
        <v>1886</v>
      </c>
      <c r="AT26" s="54">
        <v>2214</v>
      </c>
      <c r="AU26" s="54">
        <v>12426</v>
      </c>
      <c r="AV26" s="57">
        <v>118</v>
      </c>
      <c r="AW26" s="54">
        <v>14312</v>
      </c>
      <c r="AX26" s="55">
        <f t="shared" si="4"/>
        <v>5.1114285714285712</v>
      </c>
      <c r="AY26" s="55">
        <f t="shared" si="5"/>
        <v>1.5989274941347336</v>
      </c>
      <c r="AZ26" s="54">
        <v>1347</v>
      </c>
      <c r="BA26" s="54">
        <v>7596</v>
      </c>
      <c r="BB26" s="54"/>
      <c r="BC26" s="58">
        <v>192</v>
      </c>
      <c r="BD26" s="59">
        <v>1696</v>
      </c>
      <c r="BE26" s="60">
        <f t="shared" si="7"/>
        <v>0.60571428571428576</v>
      </c>
    </row>
    <row r="27" spans="1:57" s="38" customFormat="1" ht="12.75" x14ac:dyDescent="0.2">
      <c r="A27" s="3" t="s">
        <v>57</v>
      </c>
      <c r="B27" s="38" t="s">
        <v>174</v>
      </c>
      <c r="C27" s="3" t="s">
        <v>201</v>
      </c>
      <c r="D27" s="3" t="s">
        <v>4</v>
      </c>
      <c r="E27" s="39">
        <v>11090</v>
      </c>
      <c r="F27" s="40">
        <v>52</v>
      </c>
      <c r="G27" s="39">
        <v>2302</v>
      </c>
      <c r="H27" s="42">
        <v>183</v>
      </c>
      <c r="I27" s="42">
        <v>5.5</v>
      </c>
      <c r="J27" s="42">
        <v>188.5</v>
      </c>
      <c r="K27" s="42">
        <v>13</v>
      </c>
      <c r="L27" s="42">
        <v>6</v>
      </c>
      <c r="M27" s="43">
        <v>6000</v>
      </c>
      <c r="N27" s="44">
        <v>1840</v>
      </c>
      <c r="O27" s="44">
        <v>1987</v>
      </c>
      <c r="P27" s="44">
        <v>2019</v>
      </c>
      <c r="Q27" s="45" t="s">
        <v>17</v>
      </c>
      <c r="R27" s="45" t="s">
        <v>10</v>
      </c>
      <c r="S27" s="46">
        <v>433880</v>
      </c>
      <c r="T27" s="47">
        <f t="shared" si="0"/>
        <v>39.123534715960325</v>
      </c>
      <c r="U27" s="46">
        <v>537</v>
      </c>
      <c r="V27" s="46">
        <v>15998</v>
      </c>
      <c r="W27" s="46">
        <v>0</v>
      </c>
      <c r="X27" s="46">
        <f t="shared" si="1"/>
        <v>16535</v>
      </c>
      <c r="Y27" s="46">
        <v>2500</v>
      </c>
      <c r="Z27" s="46">
        <v>452915</v>
      </c>
      <c r="AA27" s="49">
        <v>29790</v>
      </c>
      <c r="AB27" s="49">
        <v>335235</v>
      </c>
      <c r="AC27" s="50">
        <v>37525</v>
      </c>
      <c r="AD27" s="49">
        <v>405667</v>
      </c>
      <c r="AE27" s="52">
        <v>30511</v>
      </c>
      <c r="AF27" s="52">
        <v>3269</v>
      </c>
      <c r="AG27" s="52">
        <v>1899</v>
      </c>
      <c r="AH27" s="53">
        <v>166</v>
      </c>
      <c r="AI27" s="52">
        <v>35845</v>
      </c>
      <c r="AJ27" s="52">
        <v>13788</v>
      </c>
      <c r="AK27" s="52">
        <v>12358</v>
      </c>
      <c r="AL27" s="53">
        <v>33</v>
      </c>
      <c r="AM27" s="53">
        <v>55</v>
      </c>
      <c r="AN27" s="54">
        <v>4652</v>
      </c>
      <c r="AO27" s="55">
        <f t="shared" si="2"/>
        <v>0.41947700631199281</v>
      </c>
      <c r="AP27" s="54">
        <v>17699</v>
      </c>
      <c r="AQ27" s="55">
        <f t="shared" si="3"/>
        <v>1.5959422903516682</v>
      </c>
      <c r="AR27" s="54">
        <v>9000</v>
      </c>
      <c r="AS27" s="54">
        <v>14286</v>
      </c>
      <c r="AT27" s="54">
        <v>18128</v>
      </c>
      <c r="AU27" s="54">
        <v>41365</v>
      </c>
      <c r="AV27" s="57">
        <v>517</v>
      </c>
      <c r="AW27" s="54">
        <v>55651</v>
      </c>
      <c r="AX27" s="55">
        <f t="shared" si="4"/>
        <v>5.0181244364292157</v>
      </c>
      <c r="AY27" s="55">
        <f t="shared" si="5"/>
        <v>3.1443019379625969</v>
      </c>
      <c r="AZ27" s="54">
        <v>702</v>
      </c>
      <c r="BA27" s="54">
        <v>1248</v>
      </c>
      <c r="BB27" s="54">
        <v>12000</v>
      </c>
      <c r="BC27" s="58">
        <v>47</v>
      </c>
      <c r="BD27" s="59">
        <v>414</v>
      </c>
      <c r="BE27" s="60">
        <f t="shared" si="7"/>
        <v>3.733092876465284E-2</v>
      </c>
    </row>
    <row r="28" spans="1:57" s="38" customFormat="1" ht="12.75" x14ac:dyDescent="0.2">
      <c r="A28" s="3" t="s">
        <v>58</v>
      </c>
      <c r="B28" s="38" t="s">
        <v>220</v>
      </c>
      <c r="C28" s="3" t="s">
        <v>181</v>
      </c>
      <c r="D28" s="3" t="s">
        <v>4</v>
      </c>
      <c r="E28" s="39">
        <v>2713</v>
      </c>
      <c r="F28" s="40">
        <v>52</v>
      </c>
      <c r="G28" s="39">
        <v>1392</v>
      </c>
      <c r="H28" s="42">
        <v>38</v>
      </c>
      <c r="I28" s="42">
        <v>11</v>
      </c>
      <c r="J28" s="42">
        <v>49</v>
      </c>
      <c r="K28" s="42">
        <v>32</v>
      </c>
      <c r="L28" s="42">
        <v>5</v>
      </c>
      <c r="M28" s="43">
        <v>3400</v>
      </c>
      <c r="N28" s="44">
        <v>1908</v>
      </c>
      <c r="O28" s="44">
        <v>1997</v>
      </c>
      <c r="P28" s="44">
        <v>2021</v>
      </c>
      <c r="Q28" s="45" t="s">
        <v>5</v>
      </c>
      <c r="R28" s="45" t="s">
        <v>13</v>
      </c>
      <c r="S28" s="46">
        <v>88833</v>
      </c>
      <c r="T28" s="47">
        <f t="shared" si="0"/>
        <v>32.743457427202358</v>
      </c>
      <c r="U28" s="46">
        <v>300</v>
      </c>
      <c r="V28" s="46">
        <v>5774</v>
      </c>
      <c r="W28" s="46">
        <v>0</v>
      </c>
      <c r="X28" s="46">
        <f t="shared" si="1"/>
        <v>6074</v>
      </c>
      <c r="Y28" s="46">
        <v>5992</v>
      </c>
      <c r="Z28" s="46">
        <v>100899</v>
      </c>
      <c r="AA28" s="49">
        <v>16655</v>
      </c>
      <c r="AB28" s="49">
        <v>43430</v>
      </c>
      <c r="AC28" s="50">
        <v>21627</v>
      </c>
      <c r="AD28" s="49">
        <v>84138</v>
      </c>
      <c r="AE28" s="52">
        <v>15684</v>
      </c>
      <c r="AF28" s="53">
        <v>715</v>
      </c>
      <c r="AG28" s="53">
        <v>538</v>
      </c>
      <c r="AH28" s="53">
        <v>38</v>
      </c>
      <c r="AI28" s="52">
        <v>16975</v>
      </c>
      <c r="AJ28" s="52">
        <v>13926</v>
      </c>
      <c r="AK28" s="52">
        <v>11590</v>
      </c>
      <c r="AL28" s="53">
        <v>35</v>
      </c>
      <c r="AM28" s="53">
        <v>52</v>
      </c>
      <c r="AN28" s="54">
        <v>1275</v>
      </c>
      <c r="AO28" s="55">
        <f t="shared" si="2"/>
        <v>0.46995945447843718</v>
      </c>
      <c r="AP28" s="54">
        <v>4176</v>
      </c>
      <c r="AQ28" s="55">
        <f t="shared" si="3"/>
        <v>1.539255436785846</v>
      </c>
      <c r="AR28" s="54">
        <v>3324</v>
      </c>
      <c r="AS28" s="54">
        <v>1527</v>
      </c>
      <c r="AT28" s="54">
        <v>1945</v>
      </c>
      <c r="AU28" s="54">
        <v>7161</v>
      </c>
      <c r="AV28" s="57">
        <v>18</v>
      </c>
      <c r="AW28" s="54">
        <v>8688</v>
      </c>
      <c r="AX28" s="55">
        <f t="shared" si="4"/>
        <v>3.2023590121636563</v>
      </c>
      <c r="AY28" s="55">
        <f t="shared" si="5"/>
        <v>2.0804597701149423</v>
      </c>
      <c r="AZ28" s="54">
        <v>1120</v>
      </c>
      <c r="BA28" s="54">
        <v>720</v>
      </c>
      <c r="BB28" s="54">
        <v>1228</v>
      </c>
      <c r="BC28" s="58">
        <v>41</v>
      </c>
      <c r="BD28" s="59">
        <v>687</v>
      </c>
      <c r="BE28" s="60">
        <f t="shared" si="7"/>
        <v>0.25322521194249908</v>
      </c>
    </row>
    <row r="29" spans="1:57" s="38" customFormat="1" ht="12.75" x14ac:dyDescent="0.2">
      <c r="A29" s="3" t="s">
        <v>60</v>
      </c>
      <c r="B29" s="38" t="s">
        <v>222</v>
      </c>
      <c r="C29" s="3" t="s">
        <v>169</v>
      </c>
      <c r="D29" s="3" t="s">
        <v>4</v>
      </c>
      <c r="E29" s="39">
        <v>1102</v>
      </c>
      <c r="F29" s="40">
        <v>51</v>
      </c>
      <c r="G29" s="39">
        <v>1250</v>
      </c>
      <c r="H29" s="42">
        <v>35</v>
      </c>
      <c r="I29" s="42">
        <v>0</v>
      </c>
      <c r="J29" s="42">
        <v>35</v>
      </c>
      <c r="K29" s="42">
        <v>7</v>
      </c>
      <c r="L29" s="42">
        <v>1</v>
      </c>
      <c r="M29" s="43">
        <v>2764</v>
      </c>
      <c r="N29" s="44">
        <v>1944</v>
      </c>
      <c r="O29" s="44">
        <v>2002</v>
      </c>
      <c r="P29" s="44">
        <v>2019</v>
      </c>
      <c r="Q29" s="45" t="s">
        <v>17</v>
      </c>
      <c r="R29" s="45" t="s">
        <v>10</v>
      </c>
      <c r="S29" s="46">
        <v>102048</v>
      </c>
      <c r="T29" s="47">
        <f t="shared" si="0"/>
        <v>92.60254083484574</v>
      </c>
      <c r="U29" s="46">
        <v>200</v>
      </c>
      <c r="V29" s="46">
        <v>2000</v>
      </c>
      <c r="W29" s="46">
        <v>1500</v>
      </c>
      <c r="X29" s="46">
        <f t="shared" si="1"/>
        <v>3700</v>
      </c>
      <c r="Y29" s="46">
        <v>15895</v>
      </c>
      <c r="Z29" s="46">
        <v>120143</v>
      </c>
      <c r="AA29" s="49">
        <v>9470</v>
      </c>
      <c r="AB29" s="49">
        <v>55811</v>
      </c>
      <c r="AC29" s="50">
        <v>27636</v>
      </c>
      <c r="AD29" s="49">
        <v>94596</v>
      </c>
      <c r="AE29" s="52">
        <v>15107</v>
      </c>
      <c r="AF29" s="52">
        <v>1305</v>
      </c>
      <c r="AG29" s="53">
        <v>448</v>
      </c>
      <c r="AH29" s="53">
        <v>80</v>
      </c>
      <c r="AI29" s="52">
        <v>16940</v>
      </c>
      <c r="AJ29" s="52">
        <v>13158</v>
      </c>
      <c r="AK29" s="52">
        <v>10598</v>
      </c>
      <c r="AL29" s="53">
        <v>14</v>
      </c>
      <c r="AM29" s="53">
        <v>52</v>
      </c>
      <c r="AN29" s="57">
        <v>652</v>
      </c>
      <c r="AO29" s="55">
        <f t="shared" si="2"/>
        <v>0.59165154264972775</v>
      </c>
      <c r="AP29" s="54">
        <v>4702</v>
      </c>
      <c r="AQ29" s="55">
        <f t="shared" si="3"/>
        <v>4.266787658802178</v>
      </c>
      <c r="AR29" s="54">
        <v>332</v>
      </c>
      <c r="AS29" s="54">
        <v>1171</v>
      </c>
      <c r="AT29" s="54">
        <v>1384</v>
      </c>
      <c r="AU29" s="54">
        <v>8672</v>
      </c>
      <c r="AV29" s="57">
        <v>90</v>
      </c>
      <c r="AW29" s="54">
        <v>9843</v>
      </c>
      <c r="AX29" s="55">
        <f t="shared" si="4"/>
        <v>8.9319419237749553</v>
      </c>
      <c r="AY29" s="55">
        <f t="shared" si="5"/>
        <v>2.0933645257337301</v>
      </c>
      <c r="AZ29" s="54">
        <v>350</v>
      </c>
      <c r="BA29" s="54">
        <v>988</v>
      </c>
      <c r="BB29" s="54"/>
      <c r="BC29" s="58">
        <v>33</v>
      </c>
      <c r="BD29" s="59">
        <v>539</v>
      </c>
      <c r="BE29" s="60">
        <f t="shared" si="7"/>
        <v>0.48911070780399274</v>
      </c>
    </row>
    <row r="30" spans="1:57" s="38" customFormat="1" ht="12.75" x14ac:dyDescent="0.2">
      <c r="A30" s="3" t="s">
        <v>61</v>
      </c>
      <c r="B30" s="38" t="s">
        <v>223</v>
      </c>
      <c r="C30" s="3" t="s">
        <v>201</v>
      </c>
      <c r="D30" s="3" t="s">
        <v>4</v>
      </c>
      <c r="E30" s="39">
        <v>44703</v>
      </c>
      <c r="F30" s="40">
        <v>52</v>
      </c>
      <c r="G30" s="39">
        <v>3016</v>
      </c>
      <c r="H30" s="42">
        <v>280</v>
      </c>
      <c r="I30" s="42">
        <v>660</v>
      </c>
      <c r="J30" s="42">
        <v>940</v>
      </c>
      <c r="K30" s="42">
        <v>21.73</v>
      </c>
      <c r="L30" s="42">
        <v>28</v>
      </c>
      <c r="M30" s="43">
        <v>48348</v>
      </c>
      <c r="N30" s="44">
        <v>1904</v>
      </c>
      <c r="O30" s="44">
        <v>1980</v>
      </c>
      <c r="P30" s="44">
        <v>1980</v>
      </c>
      <c r="Q30" s="45" t="s">
        <v>9</v>
      </c>
      <c r="R30" s="45" t="s">
        <v>9</v>
      </c>
      <c r="S30" s="46">
        <v>2236744</v>
      </c>
      <c r="T30" s="47">
        <f t="shared" si="0"/>
        <v>50.035657562132293</v>
      </c>
      <c r="U30" s="46">
        <v>68418</v>
      </c>
      <c r="V30" s="46">
        <v>0</v>
      </c>
      <c r="W30" s="46">
        <v>94280</v>
      </c>
      <c r="X30" s="46">
        <f t="shared" si="1"/>
        <v>162698</v>
      </c>
      <c r="Y30" s="46">
        <v>191561</v>
      </c>
      <c r="Z30" s="46">
        <v>2496723</v>
      </c>
      <c r="AA30" s="49">
        <v>183940</v>
      </c>
      <c r="AB30" s="49">
        <v>1920545</v>
      </c>
      <c r="AC30" s="50">
        <v>309164</v>
      </c>
      <c r="AD30" s="49">
        <v>2413649</v>
      </c>
      <c r="AE30" s="52">
        <v>110567</v>
      </c>
      <c r="AF30" s="52">
        <v>7070</v>
      </c>
      <c r="AG30" s="52">
        <v>5259</v>
      </c>
      <c r="AH30" s="53">
        <v>503</v>
      </c>
      <c r="AI30" s="52">
        <v>123399</v>
      </c>
      <c r="AJ30" s="52">
        <v>15926</v>
      </c>
      <c r="AK30" s="52">
        <v>12711</v>
      </c>
      <c r="AL30" s="53">
        <v>41</v>
      </c>
      <c r="AM30" s="53">
        <v>61</v>
      </c>
      <c r="AN30" s="54">
        <v>13912</v>
      </c>
      <c r="AO30" s="55">
        <f t="shared" si="2"/>
        <v>0.31120953850971972</v>
      </c>
      <c r="AP30" s="54">
        <v>135465</v>
      </c>
      <c r="AQ30" s="55">
        <f t="shared" si="3"/>
        <v>3.0303335346621032</v>
      </c>
      <c r="AR30" s="54">
        <v>25177</v>
      </c>
      <c r="AS30" s="54">
        <v>114559</v>
      </c>
      <c r="AT30" s="54">
        <v>145332</v>
      </c>
      <c r="AU30" s="54">
        <v>224895</v>
      </c>
      <c r="AV30" s="54">
        <v>2644</v>
      </c>
      <c r="AW30" s="54">
        <v>339454</v>
      </c>
      <c r="AX30" s="55">
        <f t="shared" si="4"/>
        <v>7.5935395834731452</v>
      </c>
      <c r="AY30" s="55">
        <f t="shared" si="5"/>
        <v>2.5058428376333368</v>
      </c>
      <c r="AZ30" s="54">
        <v>15672</v>
      </c>
      <c r="BA30" s="54">
        <v>10176</v>
      </c>
      <c r="BB30" s="54">
        <v>151500</v>
      </c>
      <c r="BC30" s="58">
        <v>464</v>
      </c>
      <c r="BD30" s="59">
        <v>6034</v>
      </c>
      <c r="BE30" s="60">
        <f t="shared" si="7"/>
        <v>0.13497975527369527</v>
      </c>
    </row>
    <row r="31" spans="1:57" s="38" customFormat="1" ht="12.75" x14ac:dyDescent="0.2">
      <c r="A31" s="3" t="s">
        <v>64</v>
      </c>
      <c r="B31" s="38" t="s">
        <v>221</v>
      </c>
      <c r="C31" s="3" t="s">
        <v>179</v>
      </c>
      <c r="D31" s="3" t="s">
        <v>4</v>
      </c>
      <c r="E31" s="39">
        <v>4833</v>
      </c>
      <c r="F31" s="40">
        <v>52</v>
      </c>
      <c r="G31" s="39">
        <v>2808</v>
      </c>
      <c r="H31" s="42">
        <v>40</v>
      </c>
      <c r="I31" s="42">
        <v>35</v>
      </c>
      <c r="J31" s="42">
        <v>75</v>
      </c>
      <c r="K31" s="42">
        <v>7</v>
      </c>
      <c r="L31" s="42">
        <v>3</v>
      </c>
      <c r="M31" s="43">
        <v>7000</v>
      </c>
      <c r="N31" s="44">
        <v>1972</v>
      </c>
      <c r="O31" s="45" t="s">
        <v>6</v>
      </c>
      <c r="P31" s="45" t="s">
        <v>6</v>
      </c>
      <c r="Q31" s="45" t="s">
        <v>13</v>
      </c>
      <c r="R31" s="45" t="s">
        <v>17</v>
      </c>
      <c r="S31" s="46">
        <v>148000</v>
      </c>
      <c r="T31" s="47">
        <f t="shared" si="0"/>
        <v>30.622801572522242</v>
      </c>
      <c r="U31" s="46">
        <v>9692</v>
      </c>
      <c r="V31" s="46">
        <v>0</v>
      </c>
      <c r="W31" s="46">
        <v>7514</v>
      </c>
      <c r="X31" s="46">
        <f t="shared" si="1"/>
        <v>17206</v>
      </c>
      <c r="Y31" s="46">
        <v>7514</v>
      </c>
      <c r="Z31" s="46">
        <v>165206</v>
      </c>
      <c r="AA31" s="49">
        <v>11776</v>
      </c>
      <c r="AB31" s="49">
        <v>107270</v>
      </c>
      <c r="AC31" s="50">
        <v>43021</v>
      </c>
      <c r="AD31" s="49">
        <v>165515</v>
      </c>
      <c r="AE31" s="52">
        <v>18880</v>
      </c>
      <c r="AF31" s="52">
        <v>1212</v>
      </c>
      <c r="AG31" s="52">
        <v>1339</v>
      </c>
      <c r="AH31" s="53">
        <v>263</v>
      </c>
      <c r="AI31" s="52">
        <v>21694</v>
      </c>
      <c r="AJ31" s="52">
        <v>14577</v>
      </c>
      <c r="AK31" s="52">
        <v>23021</v>
      </c>
      <c r="AL31" s="53" t="s">
        <v>6</v>
      </c>
      <c r="AM31" s="53">
        <v>53</v>
      </c>
      <c r="AN31" s="54">
        <v>1621</v>
      </c>
      <c r="AO31" s="55">
        <f t="shared" si="2"/>
        <v>0.33540244154769294</v>
      </c>
      <c r="AP31" s="54">
        <v>6098</v>
      </c>
      <c r="AQ31" s="55">
        <f t="shared" si="3"/>
        <v>1.2617421891164908</v>
      </c>
      <c r="AR31" s="54">
        <v>4611</v>
      </c>
      <c r="AS31" s="54">
        <v>4556</v>
      </c>
      <c r="AT31" s="54">
        <v>5386</v>
      </c>
      <c r="AU31" s="54">
        <v>9243</v>
      </c>
      <c r="AV31" s="57">
        <v>0</v>
      </c>
      <c r="AW31" s="54">
        <v>13799</v>
      </c>
      <c r="AX31" s="55">
        <f t="shared" si="4"/>
        <v>2.8551624249948273</v>
      </c>
      <c r="AY31" s="55">
        <f t="shared" si="5"/>
        <v>2.2628730731387341</v>
      </c>
      <c r="AZ31" s="54">
        <v>256</v>
      </c>
      <c r="BA31" s="54">
        <v>6000</v>
      </c>
      <c r="BB31" s="54">
        <v>4215</v>
      </c>
      <c r="BC31" s="58">
        <v>137</v>
      </c>
      <c r="BD31" s="59">
        <v>979</v>
      </c>
      <c r="BE31" s="60">
        <f t="shared" si="7"/>
        <v>0.20256569418580592</v>
      </c>
    </row>
    <row r="32" spans="1:57" s="38" customFormat="1" ht="12.75" x14ac:dyDescent="0.2">
      <c r="A32" s="3" t="s">
        <v>66</v>
      </c>
      <c r="B32" s="38" t="s">
        <v>229</v>
      </c>
      <c r="C32" s="3" t="s">
        <v>171</v>
      </c>
      <c r="D32" s="3" t="s">
        <v>4</v>
      </c>
      <c r="E32" s="39">
        <v>1070</v>
      </c>
      <c r="F32" s="40">
        <v>52</v>
      </c>
      <c r="G32" s="39">
        <v>1144</v>
      </c>
      <c r="H32" s="42">
        <v>23</v>
      </c>
      <c r="I32" s="42">
        <v>0</v>
      </c>
      <c r="J32" s="42">
        <v>23</v>
      </c>
      <c r="K32" s="42">
        <v>0</v>
      </c>
      <c r="L32" s="42">
        <v>1</v>
      </c>
      <c r="M32" s="44">
        <v>823</v>
      </c>
      <c r="N32" s="44">
        <v>1890</v>
      </c>
      <c r="O32" s="44">
        <v>2007</v>
      </c>
      <c r="P32" s="44">
        <v>2007</v>
      </c>
      <c r="Q32" s="45" t="s">
        <v>10</v>
      </c>
      <c r="R32" s="45" t="s">
        <v>9</v>
      </c>
      <c r="S32" s="46">
        <v>15000</v>
      </c>
      <c r="T32" s="47">
        <f t="shared" si="0"/>
        <v>14.018691588785046</v>
      </c>
      <c r="U32" s="46">
        <v>2000</v>
      </c>
      <c r="V32" s="46">
        <v>0</v>
      </c>
      <c r="W32" s="46">
        <v>2500</v>
      </c>
      <c r="X32" s="46">
        <f t="shared" si="1"/>
        <v>4500</v>
      </c>
      <c r="Y32" s="46">
        <v>7835</v>
      </c>
      <c r="Z32" s="46">
        <v>24835</v>
      </c>
      <c r="AA32" s="49">
        <v>3583</v>
      </c>
      <c r="AB32" s="49">
        <v>18978</v>
      </c>
      <c r="AC32" s="50">
        <v>3939</v>
      </c>
      <c r="AD32" s="49">
        <v>27069</v>
      </c>
      <c r="AE32" s="52">
        <v>1601</v>
      </c>
      <c r="AF32" s="53">
        <v>145</v>
      </c>
      <c r="AG32" s="53">
        <v>0</v>
      </c>
      <c r="AH32" s="53">
        <v>1</v>
      </c>
      <c r="AI32" s="52">
        <v>1747</v>
      </c>
      <c r="AJ32" s="52">
        <v>13158</v>
      </c>
      <c r="AK32" s="52">
        <v>10598</v>
      </c>
      <c r="AL32" s="53">
        <v>14</v>
      </c>
      <c r="AM32" s="53">
        <v>52</v>
      </c>
      <c r="AN32" s="57">
        <v>85</v>
      </c>
      <c r="AO32" s="55">
        <f t="shared" si="2"/>
        <v>7.9439252336448593E-2</v>
      </c>
      <c r="AP32" s="57">
        <v>480</v>
      </c>
      <c r="AQ32" s="55">
        <f t="shared" si="3"/>
        <v>0.44859813084112149</v>
      </c>
      <c r="AR32" s="54">
        <v>55</v>
      </c>
      <c r="AS32" s="54">
        <v>321</v>
      </c>
      <c r="AT32" s="54">
        <v>499</v>
      </c>
      <c r="AU32" s="57">
        <v>832</v>
      </c>
      <c r="AV32" s="57">
        <v>0</v>
      </c>
      <c r="AW32" s="54">
        <v>1153</v>
      </c>
      <c r="AX32" s="55">
        <f t="shared" si="4"/>
        <v>1.077570093457944</v>
      </c>
      <c r="AY32" s="55">
        <f t="shared" si="5"/>
        <v>2.4020833333333331</v>
      </c>
      <c r="AZ32" s="54">
        <v>12</v>
      </c>
      <c r="BA32" s="54">
        <v>2400</v>
      </c>
      <c r="BB32" s="54">
        <v>52</v>
      </c>
      <c r="BC32" s="58">
        <v>34</v>
      </c>
      <c r="BD32" s="59">
        <v>398</v>
      </c>
      <c r="BE32" s="60">
        <f t="shared" si="7"/>
        <v>0.37196261682242993</v>
      </c>
    </row>
    <row r="33" spans="1:57" s="38" customFormat="1" ht="12.75" x14ac:dyDescent="0.2">
      <c r="A33" s="3" t="s">
        <v>68</v>
      </c>
      <c r="B33" s="38" t="s">
        <v>173</v>
      </c>
      <c r="C33" s="3" t="s">
        <v>173</v>
      </c>
      <c r="D33" s="3" t="s">
        <v>4</v>
      </c>
      <c r="E33" s="39">
        <v>2250</v>
      </c>
      <c r="F33" s="40">
        <v>52</v>
      </c>
      <c r="G33" s="39">
        <v>1352</v>
      </c>
      <c r="H33" s="42">
        <v>26</v>
      </c>
      <c r="I33" s="42">
        <v>0</v>
      </c>
      <c r="J33" s="42">
        <v>26</v>
      </c>
      <c r="K33" s="42">
        <v>3</v>
      </c>
      <c r="L33" s="42">
        <v>1</v>
      </c>
      <c r="M33" s="44">
        <v>914</v>
      </c>
      <c r="N33" s="44">
        <v>1925</v>
      </c>
      <c r="O33" s="44">
        <v>2003</v>
      </c>
      <c r="P33" s="44">
        <v>2003</v>
      </c>
      <c r="Q33" s="45" t="s">
        <v>10</v>
      </c>
      <c r="R33" s="45" t="s">
        <v>10</v>
      </c>
      <c r="S33" s="46">
        <v>75659</v>
      </c>
      <c r="T33" s="47">
        <f t="shared" si="0"/>
        <v>33.626222222222225</v>
      </c>
      <c r="U33" s="46">
        <v>200</v>
      </c>
      <c r="V33" s="46">
        <v>5470</v>
      </c>
      <c r="W33" s="46">
        <v>0</v>
      </c>
      <c r="X33" s="46">
        <f t="shared" si="1"/>
        <v>5670</v>
      </c>
      <c r="Y33" s="46">
        <v>6693</v>
      </c>
      <c r="Z33" s="46">
        <v>88022</v>
      </c>
      <c r="AA33" s="49">
        <v>9168</v>
      </c>
      <c r="AB33" s="49">
        <v>52807</v>
      </c>
      <c r="AC33" s="50">
        <v>10353</v>
      </c>
      <c r="AD33" s="49">
        <v>73917</v>
      </c>
      <c r="AE33" s="52">
        <v>6632</v>
      </c>
      <c r="AF33" s="53">
        <v>460</v>
      </c>
      <c r="AG33" s="53">
        <v>446</v>
      </c>
      <c r="AH33" s="53">
        <v>45</v>
      </c>
      <c r="AI33" s="52">
        <v>7583</v>
      </c>
      <c r="AJ33" s="52">
        <v>13757</v>
      </c>
      <c r="AK33" s="52">
        <v>12351</v>
      </c>
      <c r="AL33" s="53">
        <v>2</v>
      </c>
      <c r="AM33" s="53">
        <v>52</v>
      </c>
      <c r="AN33" s="57">
        <v>914</v>
      </c>
      <c r="AO33" s="55">
        <f t="shared" si="2"/>
        <v>0.40622222222222221</v>
      </c>
      <c r="AP33" s="54">
        <v>1248</v>
      </c>
      <c r="AQ33" s="55">
        <f t="shared" si="3"/>
        <v>0.55466666666666664</v>
      </c>
      <c r="AR33" s="54">
        <v>29</v>
      </c>
      <c r="AS33" s="54">
        <v>1557</v>
      </c>
      <c r="AT33" s="54">
        <v>2223</v>
      </c>
      <c r="AU33" s="54">
        <v>2048</v>
      </c>
      <c r="AV33" s="57">
        <v>28</v>
      </c>
      <c r="AW33" s="54">
        <v>3605</v>
      </c>
      <c r="AX33" s="55">
        <f t="shared" si="4"/>
        <v>1.6022222222222222</v>
      </c>
      <c r="AY33" s="55">
        <f t="shared" si="5"/>
        <v>2.8886217948717947</v>
      </c>
      <c r="AZ33" s="54">
        <v>18</v>
      </c>
      <c r="BA33" s="54">
        <v>156</v>
      </c>
      <c r="BB33" s="54">
        <v>799</v>
      </c>
      <c r="BC33" s="58">
        <v>72</v>
      </c>
      <c r="BD33" s="59">
        <v>468</v>
      </c>
      <c r="BE33" s="60">
        <f t="shared" si="7"/>
        <v>0.20799999999999999</v>
      </c>
    </row>
    <row r="34" spans="1:57" s="38" customFormat="1" ht="12.75" x14ac:dyDescent="0.2">
      <c r="A34" s="3" t="s">
        <v>69</v>
      </c>
      <c r="B34" s="38" t="s">
        <v>231</v>
      </c>
      <c r="C34" s="3" t="s">
        <v>171</v>
      </c>
      <c r="D34" s="3" t="s">
        <v>4</v>
      </c>
      <c r="E34" s="39">
        <v>1003</v>
      </c>
      <c r="F34" s="40">
        <v>52</v>
      </c>
      <c r="G34" s="39">
        <v>1598</v>
      </c>
      <c r="H34" s="42">
        <v>57</v>
      </c>
      <c r="I34" s="42">
        <v>4</v>
      </c>
      <c r="J34" s="42">
        <v>61</v>
      </c>
      <c r="K34" s="42">
        <v>40</v>
      </c>
      <c r="L34" s="42">
        <v>4</v>
      </c>
      <c r="M34" s="43">
        <v>5996</v>
      </c>
      <c r="N34" s="44">
        <v>1890</v>
      </c>
      <c r="O34" s="44">
        <v>2009</v>
      </c>
      <c r="P34" s="44">
        <v>2009</v>
      </c>
      <c r="Q34" s="45" t="s">
        <v>5</v>
      </c>
      <c r="R34" s="45" t="s">
        <v>9</v>
      </c>
      <c r="S34" s="46">
        <v>25375</v>
      </c>
      <c r="T34" s="47">
        <f t="shared" si="0"/>
        <v>25.299102691924226</v>
      </c>
      <c r="U34" s="46">
        <v>537</v>
      </c>
      <c r="V34" s="46">
        <v>0</v>
      </c>
      <c r="W34" s="46">
        <v>26998</v>
      </c>
      <c r="X34" s="46">
        <f t="shared" si="1"/>
        <v>27535</v>
      </c>
      <c r="Y34" s="46">
        <v>111187</v>
      </c>
      <c r="Z34" s="46">
        <v>137099</v>
      </c>
      <c r="AA34" s="49">
        <v>8090</v>
      </c>
      <c r="AB34" s="49">
        <v>65386</v>
      </c>
      <c r="AC34" s="50">
        <v>28060</v>
      </c>
      <c r="AD34" s="49">
        <v>112413</v>
      </c>
      <c r="AE34" s="52">
        <v>14643</v>
      </c>
      <c r="AF34" s="52">
        <v>1354</v>
      </c>
      <c r="AG34" s="53">
        <v>465</v>
      </c>
      <c r="AH34" s="53">
        <v>70</v>
      </c>
      <c r="AI34" s="52">
        <v>16532</v>
      </c>
      <c r="AJ34" s="52">
        <v>820</v>
      </c>
      <c r="AK34" s="52">
        <v>10670</v>
      </c>
      <c r="AL34" s="53">
        <v>31</v>
      </c>
      <c r="AM34" s="53">
        <v>53</v>
      </c>
      <c r="AN34" s="57">
        <v>988</v>
      </c>
      <c r="AO34" s="55">
        <f t="shared" si="2"/>
        <v>0.98504486540378866</v>
      </c>
      <c r="AP34" s="54">
        <v>6851</v>
      </c>
      <c r="AQ34" s="55">
        <f t="shared" si="3"/>
        <v>6.8305084745762707</v>
      </c>
      <c r="AR34" s="54">
        <v>802</v>
      </c>
      <c r="AS34" s="54">
        <v>2381</v>
      </c>
      <c r="AT34" s="54">
        <v>2675</v>
      </c>
      <c r="AU34" s="54">
        <v>16473</v>
      </c>
      <c r="AV34" s="57">
        <v>324</v>
      </c>
      <c r="AW34" s="54">
        <v>18854</v>
      </c>
      <c r="AX34" s="55">
        <f t="shared" si="4"/>
        <v>18.797607178464606</v>
      </c>
      <c r="AY34" s="55">
        <f t="shared" si="5"/>
        <v>2.7520070062764561</v>
      </c>
      <c r="AZ34" s="54">
        <v>150</v>
      </c>
      <c r="BA34" s="54">
        <v>22729</v>
      </c>
      <c r="BB34" s="54">
        <v>8628</v>
      </c>
      <c r="BC34" s="58">
        <v>87</v>
      </c>
      <c r="BD34" s="59">
        <v>1530</v>
      </c>
      <c r="BE34" s="60">
        <f t="shared" si="7"/>
        <v>1.5254237288135593</v>
      </c>
    </row>
    <row r="35" spans="1:57" s="38" customFormat="1" ht="12.75" x14ac:dyDescent="0.2">
      <c r="A35" s="3" t="s">
        <v>70</v>
      </c>
      <c r="B35" s="38" t="s">
        <v>232</v>
      </c>
      <c r="C35" s="3" t="s">
        <v>184</v>
      </c>
      <c r="D35" s="3" t="s">
        <v>4</v>
      </c>
      <c r="E35" s="39">
        <v>1331</v>
      </c>
      <c r="F35" s="40">
        <v>42</v>
      </c>
      <c r="G35" s="40">
        <v>650</v>
      </c>
      <c r="H35" s="42">
        <v>22</v>
      </c>
      <c r="I35" s="42">
        <v>0</v>
      </c>
      <c r="J35" s="42">
        <v>22</v>
      </c>
      <c r="K35" s="42">
        <v>2</v>
      </c>
      <c r="L35" s="42">
        <v>1</v>
      </c>
      <c r="M35" s="43">
        <v>2871</v>
      </c>
      <c r="N35" s="44">
        <v>1840</v>
      </c>
      <c r="O35" s="44">
        <v>2006</v>
      </c>
      <c r="P35" s="44">
        <v>2006</v>
      </c>
      <c r="Q35" s="45" t="s">
        <v>9</v>
      </c>
      <c r="R35" s="45" t="s">
        <v>5</v>
      </c>
      <c r="S35" s="46">
        <v>50433</v>
      </c>
      <c r="T35" s="47">
        <f t="shared" si="0"/>
        <v>37.891059353869274</v>
      </c>
      <c r="U35" s="46">
        <v>200</v>
      </c>
      <c r="V35" s="46">
        <v>0</v>
      </c>
      <c r="W35" s="46">
        <v>1500</v>
      </c>
      <c r="X35" s="46">
        <f t="shared" si="1"/>
        <v>1700</v>
      </c>
      <c r="Y35" s="46">
        <v>6181</v>
      </c>
      <c r="Z35" s="46">
        <v>56814</v>
      </c>
      <c r="AA35" s="49">
        <v>4942</v>
      </c>
      <c r="AB35" s="49">
        <v>21993</v>
      </c>
      <c r="AC35" s="50">
        <v>21706</v>
      </c>
      <c r="AD35" s="49">
        <v>50473</v>
      </c>
      <c r="AE35" s="52">
        <v>9314</v>
      </c>
      <c r="AF35" s="53">
        <v>723</v>
      </c>
      <c r="AG35" s="53">
        <v>319</v>
      </c>
      <c r="AH35" s="53">
        <v>8</v>
      </c>
      <c r="AI35" s="52">
        <v>10364</v>
      </c>
      <c r="AJ35" s="52">
        <v>13158</v>
      </c>
      <c r="AK35" s="52">
        <v>10598</v>
      </c>
      <c r="AL35" s="53">
        <v>0</v>
      </c>
      <c r="AM35" s="53">
        <v>52</v>
      </c>
      <c r="AN35" s="57">
        <v>493</v>
      </c>
      <c r="AO35" s="55">
        <f t="shared" si="2"/>
        <v>0.37039819684447783</v>
      </c>
      <c r="AP35" s="54">
        <v>1208</v>
      </c>
      <c r="AQ35" s="55">
        <f t="shared" si="3"/>
        <v>0.90758827948910592</v>
      </c>
      <c r="AR35" s="54"/>
      <c r="AS35" s="54">
        <v>854</v>
      </c>
      <c r="AT35" s="54">
        <v>1018</v>
      </c>
      <c r="AU35" s="54">
        <v>1717</v>
      </c>
      <c r="AV35" s="57">
        <v>0</v>
      </c>
      <c r="AW35" s="54">
        <v>2571</v>
      </c>
      <c r="AX35" s="55">
        <f t="shared" si="4"/>
        <v>1.9316303531179564</v>
      </c>
      <c r="AY35" s="55">
        <f t="shared" si="5"/>
        <v>2.1283112582781456</v>
      </c>
      <c r="AZ35" s="54">
        <v>86</v>
      </c>
      <c r="BA35" s="54"/>
      <c r="BB35" s="54">
        <v>4990</v>
      </c>
      <c r="BC35" s="58">
        <v>14</v>
      </c>
      <c r="BD35" s="59"/>
      <c r="BE35" s="60"/>
    </row>
    <row r="36" spans="1:57" s="38" customFormat="1" ht="12.75" x14ac:dyDescent="0.2">
      <c r="A36" s="3" t="s">
        <v>71</v>
      </c>
      <c r="B36" s="38" t="s">
        <v>233</v>
      </c>
      <c r="C36" s="3" t="s">
        <v>198</v>
      </c>
      <c r="D36" s="3" t="s">
        <v>4</v>
      </c>
      <c r="E36" s="39">
        <v>2104</v>
      </c>
      <c r="F36" s="40">
        <v>52</v>
      </c>
      <c r="G36" s="39">
        <v>1248</v>
      </c>
      <c r="H36" s="42">
        <v>31.5</v>
      </c>
      <c r="I36" s="42">
        <v>0</v>
      </c>
      <c r="J36" s="42">
        <v>31.5</v>
      </c>
      <c r="K36" s="42">
        <v>12</v>
      </c>
      <c r="L36" s="42">
        <v>2</v>
      </c>
      <c r="M36" s="44">
        <v>800</v>
      </c>
      <c r="N36" s="44">
        <v>1894</v>
      </c>
      <c r="O36" s="44">
        <v>2002</v>
      </c>
      <c r="P36" s="44">
        <v>2018</v>
      </c>
      <c r="Q36" s="45" t="s">
        <v>17</v>
      </c>
      <c r="R36" s="45" t="s">
        <v>10</v>
      </c>
      <c r="S36" s="46">
        <v>36812</v>
      </c>
      <c r="T36" s="47">
        <f t="shared" si="0"/>
        <v>17.49619771863118</v>
      </c>
      <c r="U36" s="46">
        <v>2961</v>
      </c>
      <c r="V36" s="46">
        <v>0</v>
      </c>
      <c r="W36" s="46">
        <v>0</v>
      </c>
      <c r="X36" s="46">
        <f t="shared" si="1"/>
        <v>2961</v>
      </c>
      <c r="Y36" s="46">
        <v>19168</v>
      </c>
      <c r="Z36" s="46">
        <v>58941</v>
      </c>
      <c r="AA36" s="49">
        <v>4560</v>
      </c>
      <c r="AB36" s="49">
        <v>36812</v>
      </c>
      <c r="AC36" s="50">
        <v>9076</v>
      </c>
      <c r="AD36" s="49">
        <v>55050</v>
      </c>
      <c r="AE36" s="52">
        <v>4285</v>
      </c>
      <c r="AF36" s="53">
        <v>252</v>
      </c>
      <c r="AG36" s="53">
        <v>327</v>
      </c>
      <c r="AH36" s="53">
        <v>19</v>
      </c>
      <c r="AI36" s="52">
        <v>4883</v>
      </c>
      <c r="AJ36" s="52">
        <v>820</v>
      </c>
      <c r="AK36" s="52">
        <v>10670</v>
      </c>
      <c r="AL36" s="53">
        <v>4</v>
      </c>
      <c r="AM36" s="53">
        <v>52</v>
      </c>
      <c r="AN36" s="57">
        <v>705</v>
      </c>
      <c r="AO36" s="55">
        <f t="shared" si="2"/>
        <v>0.33507604562737642</v>
      </c>
      <c r="AP36" s="54">
        <v>2239</v>
      </c>
      <c r="AQ36" s="55">
        <f t="shared" si="3"/>
        <v>1.0641634980988592</v>
      </c>
      <c r="AR36" s="54">
        <v>7</v>
      </c>
      <c r="AS36" s="54">
        <v>500</v>
      </c>
      <c r="AT36" s="54">
        <v>828</v>
      </c>
      <c r="AU36" s="54">
        <v>4030</v>
      </c>
      <c r="AV36" s="57">
        <v>268</v>
      </c>
      <c r="AW36" s="54">
        <v>4530</v>
      </c>
      <c r="AX36" s="55">
        <f t="shared" si="4"/>
        <v>2.1530418250950571</v>
      </c>
      <c r="AY36" s="55">
        <f t="shared" si="5"/>
        <v>2.0232246538633318</v>
      </c>
      <c r="AZ36" s="54">
        <v>134</v>
      </c>
      <c r="BA36" s="54"/>
      <c r="BB36" s="54"/>
      <c r="BC36" s="58">
        <v>106</v>
      </c>
      <c r="BD36" s="59">
        <v>918</v>
      </c>
      <c r="BE36" s="60">
        <f>BD36/E36</f>
        <v>0.43631178707224333</v>
      </c>
    </row>
    <row r="37" spans="1:57" s="38" customFormat="1" ht="12.75" x14ac:dyDescent="0.2">
      <c r="A37" s="3" t="s">
        <v>72</v>
      </c>
      <c r="B37" s="38" t="s">
        <v>234</v>
      </c>
      <c r="C37" s="3" t="s">
        <v>179</v>
      </c>
      <c r="D37" s="3" t="s">
        <v>4</v>
      </c>
      <c r="E37" s="39">
        <v>1467</v>
      </c>
      <c r="F37" s="40">
        <v>52</v>
      </c>
      <c r="G37" s="39">
        <v>1341</v>
      </c>
      <c r="H37" s="42">
        <v>26</v>
      </c>
      <c r="I37" s="42">
        <v>0</v>
      </c>
      <c r="J37" s="42">
        <v>26</v>
      </c>
      <c r="K37" s="42">
        <v>0</v>
      </c>
      <c r="L37" s="42">
        <v>2</v>
      </c>
      <c r="M37" s="44">
        <v>742</v>
      </c>
      <c r="N37" s="44">
        <v>1952</v>
      </c>
      <c r="O37" s="45" t="s">
        <v>6</v>
      </c>
      <c r="P37" s="45" t="s">
        <v>6</v>
      </c>
      <c r="Q37" s="45" t="s">
        <v>10</v>
      </c>
      <c r="R37" s="45" t="s">
        <v>9</v>
      </c>
      <c r="S37" s="46">
        <v>35000</v>
      </c>
      <c r="T37" s="47">
        <f t="shared" ref="T37:T68" si="8">S37/E37</f>
        <v>23.858214042263121</v>
      </c>
      <c r="U37" s="46">
        <v>300</v>
      </c>
      <c r="V37" s="46">
        <v>2563</v>
      </c>
      <c r="W37" s="46">
        <v>650</v>
      </c>
      <c r="X37" s="46">
        <f t="shared" ref="X37:X68" si="9">SUM(U37:W37)</f>
        <v>3513</v>
      </c>
      <c r="Y37" s="46">
        <v>650</v>
      </c>
      <c r="Z37" s="46">
        <v>38513</v>
      </c>
      <c r="AA37" s="49">
        <v>2618</v>
      </c>
      <c r="AB37" s="49">
        <v>22042</v>
      </c>
      <c r="AC37" s="50">
        <v>6359</v>
      </c>
      <c r="AD37" s="49">
        <v>31273</v>
      </c>
      <c r="AE37" s="52">
        <v>6515</v>
      </c>
      <c r="AF37" s="53">
        <v>670</v>
      </c>
      <c r="AG37" s="53">
        <v>145</v>
      </c>
      <c r="AH37" s="53">
        <v>8</v>
      </c>
      <c r="AI37" s="52">
        <v>7338</v>
      </c>
      <c r="AJ37" s="52">
        <v>13757</v>
      </c>
      <c r="AK37" s="52">
        <v>12351</v>
      </c>
      <c r="AL37" s="53">
        <v>4</v>
      </c>
      <c r="AM37" s="53">
        <v>52</v>
      </c>
      <c r="AN37" s="57">
        <v>203</v>
      </c>
      <c r="AO37" s="55">
        <f t="shared" ref="AO37:AO68" si="10">AN37/E37</f>
        <v>0.1383776414451261</v>
      </c>
      <c r="AP37" s="54">
        <v>1452</v>
      </c>
      <c r="AQ37" s="55">
        <f t="shared" ref="AQ37:AQ68" si="11">AP37/E37</f>
        <v>0.9897750511247444</v>
      </c>
      <c r="AR37" s="54">
        <v>18</v>
      </c>
      <c r="AS37" s="54">
        <v>261</v>
      </c>
      <c r="AT37" s="54">
        <v>433</v>
      </c>
      <c r="AU37" s="54">
        <v>2816</v>
      </c>
      <c r="AV37" s="57">
        <v>0</v>
      </c>
      <c r="AW37" s="54">
        <v>3077</v>
      </c>
      <c r="AX37" s="55">
        <f t="shared" ref="AX37:AX68" si="12">AW37/E37</f>
        <v>2.0974778459441037</v>
      </c>
      <c r="AY37" s="55">
        <f t="shared" ref="AY37:AY68" si="13">AW37/AP37</f>
        <v>2.1191460055096418</v>
      </c>
      <c r="AZ37" s="54"/>
      <c r="BA37" s="54"/>
      <c r="BB37" s="54"/>
      <c r="BC37" s="61">
        <v>0</v>
      </c>
      <c r="BD37" s="59"/>
      <c r="BE37" s="60"/>
    </row>
    <row r="38" spans="1:57" s="38" customFormat="1" ht="12.75" x14ac:dyDescent="0.2">
      <c r="A38" s="3" t="s">
        <v>73</v>
      </c>
      <c r="B38" s="38" t="s">
        <v>235</v>
      </c>
      <c r="C38" s="3" t="s">
        <v>191</v>
      </c>
      <c r="D38" s="3" t="s">
        <v>4</v>
      </c>
      <c r="E38" s="40">
        <v>479</v>
      </c>
      <c r="F38" s="40">
        <v>52</v>
      </c>
      <c r="G38" s="40">
        <v>728</v>
      </c>
      <c r="H38" s="42">
        <v>15</v>
      </c>
      <c r="I38" s="42">
        <v>0</v>
      </c>
      <c r="J38" s="42">
        <v>15</v>
      </c>
      <c r="K38" s="42">
        <v>10</v>
      </c>
      <c r="L38" s="42">
        <v>1</v>
      </c>
      <c r="M38" s="44">
        <v>675</v>
      </c>
      <c r="N38" s="44">
        <v>1801</v>
      </c>
      <c r="O38" s="44">
        <v>1917</v>
      </c>
      <c r="P38" s="44">
        <v>1917</v>
      </c>
      <c r="Q38" s="45" t="s">
        <v>9</v>
      </c>
      <c r="R38" s="45" t="s">
        <v>9</v>
      </c>
      <c r="S38" s="46">
        <v>17500</v>
      </c>
      <c r="T38" s="47">
        <f t="shared" si="8"/>
        <v>36.534446764091861</v>
      </c>
      <c r="U38" s="46">
        <v>2700</v>
      </c>
      <c r="V38" s="46">
        <v>0</v>
      </c>
      <c r="W38" s="46">
        <v>0</v>
      </c>
      <c r="X38" s="46">
        <f t="shared" si="9"/>
        <v>2700</v>
      </c>
      <c r="Y38" s="46">
        <v>0</v>
      </c>
      <c r="Z38" s="46">
        <v>20200</v>
      </c>
      <c r="AA38" s="49">
        <v>1526</v>
      </c>
      <c r="AB38" s="49">
        <v>16237</v>
      </c>
      <c r="AC38" s="50">
        <v>3327</v>
      </c>
      <c r="AD38" s="49">
        <v>21622</v>
      </c>
      <c r="AE38" s="52">
        <v>3375</v>
      </c>
      <c r="AF38" s="53">
        <v>478</v>
      </c>
      <c r="AG38" s="53">
        <v>68</v>
      </c>
      <c r="AH38" s="53">
        <v>0</v>
      </c>
      <c r="AI38" s="52">
        <v>3921</v>
      </c>
      <c r="AJ38" s="52">
        <v>13757</v>
      </c>
      <c r="AK38" s="52">
        <v>12351</v>
      </c>
      <c r="AL38" s="53">
        <v>21</v>
      </c>
      <c r="AM38" s="53">
        <v>52</v>
      </c>
      <c r="AN38" s="57">
        <v>350</v>
      </c>
      <c r="AO38" s="55">
        <f t="shared" si="10"/>
        <v>0.7306889352818372</v>
      </c>
      <c r="AP38" s="57">
        <v>572</v>
      </c>
      <c r="AQ38" s="55">
        <f t="shared" si="11"/>
        <v>1.1941544885177453</v>
      </c>
      <c r="AR38" s="54">
        <v>98</v>
      </c>
      <c r="AS38" s="54">
        <v>776</v>
      </c>
      <c r="AT38" s="54">
        <v>849</v>
      </c>
      <c r="AU38" s="57">
        <v>548</v>
      </c>
      <c r="AV38" s="57">
        <v>0</v>
      </c>
      <c r="AW38" s="54">
        <v>1324</v>
      </c>
      <c r="AX38" s="55">
        <f t="shared" si="12"/>
        <v>2.7640918580375784</v>
      </c>
      <c r="AY38" s="55">
        <f t="shared" si="13"/>
        <v>2.3146853146853146</v>
      </c>
      <c r="AZ38" s="54">
        <v>24</v>
      </c>
      <c r="BA38" s="54">
        <v>365</v>
      </c>
      <c r="BB38" s="54">
        <v>0</v>
      </c>
      <c r="BC38" s="58">
        <v>11</v>
      </c>
      <c r="BD38" s="59">
        <v>55</v>
      </c>
      <c r="BE38" s="60">
        <f t="shared" ref="BE38:BE83" si="14">BD38/E38</f>
        <v>0.11482254697286012</v>
      </c>
    </row>
    <row r="39" spans="1:57" s="38" customFormat="1" ht="12.75" x14ac:dyDescent="0.2">
      <c r="A39" s="3" t="s">
        <v>75</v>
      </c>
      <c r="B39" s="38" t="s">
        <v>236</v>
      </c>
      <c r="C39" s="3" t="s">
        <v>168</v>
      </c>
      <c r="D39" s="3" t="s">
        <v>4</v>
      </c>
      <c r="E39" s="39">
        <v>3438</v>
      </c>
      <c r="F39" s="40">
        <v>52</v>
      </c>
      <c r="G39" s="39">
        <v>1664</v>
      </c>
      <c r="H39" s="42">
        <v>61</v>
      </c>
      <c r="I39" s="42">
        <v>56</v>
      </c>
      <c r="J39" s="42">
        <v>117</v>
      </c>
      <c r="K39" s="42">
        <v>0</v>
      </c>
      <c r="L39" s="42">
        <v>5</v>
      </c>
      <c r="M39" s="43">
        <v>5600</v>
      </c>
      <c r="N39" s="44">
        <v>2000</v>
      </c>
      <c r="O39" s="44">
        <v>2000</v>
      </c>
      <c r="P39" s="44">
        <v>2000</v>
      </c>
      <c r="Q39" s="45" t="s">
        <v>5</v>
      </c>
      <c r="R39" s="45" t="s">
        <v>5</v>
      </c>
      <c r="S39" s="46">
        <v>198372</v>
      </c>
      <c r="T39" s="47">
        <f t="shared" si="8"/>
        <v>57.69982547993019</v>
      </c>
      <c r="U39" s="46">
        <v>5903</v>
      </c>
      <c r="V39" s="46">
        <v>0</v>
      </c>
      <c r="W39" s="46">
        <v>9600</v>
      </c>
      <c r="X39" s="46">
        <f t="shared" si="9"/>
        <v>15503</v>
      </c>
      <c r="Y39" s="46">
        <v>14850</v>
      </c>
      <c r="Z39" s="46">
        <v>219125</v>
      </c>
      <c r="AA39" s="49">
        <v>41525</v>
      </c>
      <c r="AB39" s="49">
        <v>163441</v>
      </c>
      <c r="AC39" s="50">
        <v>16460</v>
      </c>
      <c r="AD39" s="49">
        <v>224810</v>
      </c>
      <c r="AE39" s="52">
        <v>25996</v>
      </c>
      <c r="AF39" s="52">
        <v>2002</v>
      </c>
      <c r="AG39" s="53">
        <v>671</v>
      </c>
      <c r="AH39" s="53">
        <v>9</v>
      </c>
      <c r="AI39" s="52">
        <v>28678</v>
      </c>
      <c r="AJ39" s="52">
        <v>13816</v>
      </c>
      <c r="AK39" s="52">
        <v>12384</v>
      </c>
      <c r="AL39" s="53">
        <v>21</v>
      </c>
      <c r="AM39" s="53">
        <v>52</v>
      </c>
      <c r="AN39" s="54">
        <v>1855</v>
      </c>
      <c r="AO39" s="55">
        <f t="shared" si="10"/>
        <v>0.53955788248981962</v>
      </c>
      <c r="AP39" s="54">
        <v>11237</v>
      </c>
      <c r="AQ39" s="55">
        <f t="shared" si="11"/>
        <v>3.2684700407213496</v>
      </c>
      <c r="AR39" s="54">
        <v>1018</v>
      </c>
      <c r="AS39" s="54">
        <v>7679</v>
      </c>
      <c r="AT39" s="54">
        <v>8310</v>
      </c>
      <c r="AU39" s="54">
        <v>18982</v>
      </c>
      <c r="AV39" s="57">
        <v>0</v>
      </c>
      <c r="AW39" s="54">
        <v>26661</v>
      </c>
      <c r="AX39" s="55">
        <f t="shared" si="12"/>
        <v>7.7547993019197206</v>
      </c>
      <c r="AY39" s="55">
        <f t="shared" si="13"/>
        <v>2.3726083474236894</v>
      </c>
      <c r="AZ39" s="54">
        <v>832</v>
      </c>
      <c r="BA39" s="54"/>
      <c r="BB39" s="54"/>
      <c r="BC39" s="58">
        <v>117</v>
      </c>
      <c r="BD39" s="59">
        <v>776</v>
      </c>
      <c r="BE39" s="60">
        <f t="shared" si="14"/>
        <v>0.22571262361838279</v>
      </c>
    </row>
    <row r="40" spans="1:57" s="38" customFormat="1" ht="12.75" x14ac:dyDescent="0.2">
      <c r="A40" s="3" t="s">
        <v>77</v>
      </c>
      <c r="B40" s="38" t="s">
        <v>179</v>
      </c>
      <c r="C40" s="3" t="s">
        <v>179</v>
      </c>
      <c r="D40" s="3" t="s">
        <v>4</v>
      </c>
      <c r="E40" s="39">
        <v>1374</v>
      </c>
      <c r="F40" s="40">
        <v>52</v>
      </c>
      <c r="G40" s="39">
        <v>1293</v>
      </c>
      <c r="H40" s="42">
        <v>26</v>
      </c>
      <c r="I40" s="42">
        <v>4</v>
      </c>
      <c r="J40" s="42">
        <v>30</v>
      </c>
      <c r="K40" s="42">
        <v>0.79</v>
      </c>
      <c r="L40" s="42">
        <v>2</v>
      </c>
      <c r="M40" s="43">
        <v>2028</v>
      </c>
      <c r="N40" s="44">
        <v>1908</v>
      </c>
      <c r="O40" s="45" t="s">
        <v>6</v>
      </c>
      <c r="P40" s="45" t="s">
        <v>6</v>
      </c>
      <c r="Q40" s="45" t="s">
        <v>10</v>
      </c>
      <c r="R40" s="45" t="s">
        <v>17</v>
      </c>
      <c r="S40" s="46">
        <v>39000</v>
      </c>
      <c r="T40" s="47">
        <f t="shared" si="8"/>
        <v>28.384279475982531</v>
      </c>
      <c r="U40" s="46">
        <v>837</v>
      </c>
      <c r="V40" s="46">
        <v>2815</v>
      </c>
      <c r="W40" s="46">
        <v>0</v>
      </c>
      <c r="X40" s="46">
        <f t="shared" si="9"/>
        <v>3652</v>
      </c>
      <c r="Y40" s="46">
        <v>6955</v>
      </c>
      <c r="Z40" s="46">
        <v>49607</v>
      </c>
      <c r="AA40" s="49">
        <v>4547</v>
      </c>
      <c r="AB40" s="49">
        <v>30076</v>
      </c>
      <c r="AC40" s="50">
        <v>10577</v>
      </c>
      <c r="AD40" s="49">
        <v>45849</v>
      </c>
      <c r="AE40" s="52">
        <v>8036</v>
      </c>
      <c r="AF40" s="52">
        <v>1167</v>
      </c>
      <c r="AG40" s="53">
        <v>423</v>
      </c>
      <c r="AH40" s="53">
        <v>73</v>
      </c>
      <c r="AI40" s="52">
        <v>9699</v>
      </c>
      <c r="AJ40" s="52">
        <v>13757</v>
      </c>
      <c r="AK40" s="52">
        <v>12351</v>
      </c>
      <c r="AL40" s="53">
        <v>8</v>
      </c>
      <c r="AM40" s="53">
        <v>53</v>
      </c>
      <c r="AN40" s="54">
        <v>1023</v>
      </c>
      <c r="AO40" s="55">
        <f t="shared" si="10"/>
        <v>0.74454148471615722</v>
      </c>
      <c r="AP40" s="54">
        <v>2573</v>
      </c>
      <c r="AQ40" s="55">
        <f t="shared" si="11"/>
        <v>1.8726346433770014</v>
      </c>
      <c r="AR40" s="54">
        <v>224</v>
      </c>
      <c r="AS40" s="54">
        <v>633</v>
      </c>
      <c r="AT40" s="54">
        <v>847</v>
      </c>
      <c r="AU40" s="54">
        <v>3546</v>
      </c>
      <c r="AV40" s="57">
        <v>130</v>
      </c>
      <c r="AW40" s="54">
        <v>4179</v>
      </c>
      <c r="AX40" s="55">
        <f t="shared" si="12"/>
        <v>3.0414847161572052</v>
      </c>
      <c r="AY40" s="55">
        <f t="shared" si="13"/>
        <v>1.6241741158181111</v>
      </c>
      <c r="AZ40" s="54">
        <v>57</v>
      </c>
      <c r="BA40" s="54">
        <v>805</v>
      </c>
      <c r="BB40" s="54">
        <v>1289</v>
      </c>
      <c r="BC40" s="58">
        <v>36</v>
      </c>
      <c r="BD40" s="59">
        <v>590</v>
      </c>
      <c r="BE40" s="60">
        <f t="shared" si="14"/>
        <v>0.4294032023289665</v>
      </c>
    </row>
    <row r="41" spans="1:57" s="38" customFormat="1" ht="12.75" x14ac:dyDescent="0.2">
      <c r="A41" s="3" t="s">
        <v>78</v>
      </c>
      <c r="B41" s="38" t="s">
        <v>238</v>
      </c>
      <c r="C41" s="3" t="s">
        <v>179</v>
      </c>
      <c r="D41" s="3" t="s">
        <v>4</v>
      </c>
      <c r="E41" s="39">
        <v>3486</v>
      </c>
      <c r="F41" s="40">
        <v>52</v>
      </c>
      <c r="G41" s="39">
        <v>1768</v>
      </c>
      <c r="H41" s="42">
        <v>40</v>
      </c>
      <c r="I41" s="42">
        <v>20</v>
      </c>
      <c r="J41" s="42">
        <v>60</v>
      </c>
      <c r="K41" s="42">
        <v>0</v>
      </c>
      <c r="L41" s="42">
        <v>3</v>
      </c>
      <c r="M41" s="43">
        <v>1320</v>
      </c>
      <c r="N41" s="44">
        <v>1941</v>
      </c>
      <c r="O41" s="45" t="s">
        <v>6</v>
      </c>
      <c r="P41" s="45" t="s">
        <v>6</v>
      </c>
      <c r="Q41" s="45" t="s">
        <v>17</v>
      </c>
      <c r="R41" s="45" t="s">
        <v>10</v>
      </c>
      <c r="S41" s="46">
        <v>116804</v>
      </c>
      <c r="T41" s="47">
        <f t="shared" si="8"/>
        <v>33.506597819850832</v>
      </c>
      <c r="U41" s="46">
        <v>300</v>
      </c>
      <c r="V41" s="46">
        <v>7170</v>
      </c>
      <c r="W41" s="46">
        <v>52828</v>
      </c>
      <c r="X41" s="46">
        <f t="shared" si="9"/>
        <v>60298</v>
      </c>
      <c r="Y41" s="46">
        <v>57042</v>
      </c>
      <c r="Z41" s="46">
        <v>181316</v>
      </c>
      <c r="AA41" s="49">
        <v>13201</v>
      </c>
      <c r="AB41" s="49">
        <v>71784</v>
      </c>
      <c r="AC41" s="50">
        <v>61782</v>
      </c>
      <c r="AD41" s="49">
        <v>157596</v>
      </c>
      <c r="AE41" s="52">
        <v>6680</v>
      </c>
      <c r="AF41" s="53">
        <v>324</v>
      </c>
      <c r="AG41" s="53">
        <v>171</v>
      </c>
      <c r="AH41" s="53">
        <v>145</v>
      </c>
      <c r="AI41" s="52">
        <v>7320</v>
      </c>
      <c r="AJ41" s="52">
        <v>13757</v>
      </c>
      <c r="AK41" s="52">
        <v>12351</v>
      </c>
      <c r="AL41" s="53">
        <v>15</v>
      </c>
      <c r="AM41" s="53">
        <v>52</v>
      </c>
      <c r="AN41" s="57">
        <v>888</v>
      </c>
      <c r="AO41" s="55">
        <f t="shared" si="10"/>
        <v>0.25473321858864029</v>
      </c>
      <c r="AP41" s="54">
        <v>3980</v>
      </c>
      <c r="AQ41" s="55">
        <f t="shared" si="11"/>
        <v>1.1417096959265634</v>
      </c>
      <c r="AR41" s="54">
        <v>643</v>
      </c>
      <c r="AS41" s="54">
        <v>689</v>
      </c>
      <c r="AT41" s="54">
        <v>1226</v>
      </c>
      <c r="AU41" s="54">
        <v>3878</v>
      </c>
      <c r="AV41" s="57">
        <v>118</v>
      </c>
      <c r="AW41" s="54">
        <v>4567</v>
      </c>
      <c r="AX41" s="55">
        <f t="shared" si="12"/>
        <v>1.3100975329890991</v>
      </c>
      <c r="AY41" s="55">
        <f t="shared" si="13"/>
        <v>1.1474874371859296</v>
      </c>
      <c r="AZ41" s="54">
        <v>480</v>
      </c>
      <c r="BA41" s="54">
        <v>1500</v>
      </c>
      <c r="BB41" s="54">
        <v>5877</v>
      </c>
      <c r="BC41" s="58">
        <v>238</v>
      </c>
      <c r="BD41" s="59">
        <v>2248</v>
      </c>
      <c r="BE41" s="60">
        <f t="shared" si="14"/>
        <v>0.64486517498565687</v>
      </c>
    </row>
    <row r="42" spans="1:57" s="38" customFormat="1" ht="12.75" x14ac:dyDescent="0.2">
      <c r="A42" s="3" t="s">
        <v>79</v>
      </c>
      <c r="B42" s="38" t="s">
        <v>239</v>
      </c>
      <c r="C42" s="3" t="s">
        <v>201</v>
      </c>
      <c r="D42" s="3" t="s">
        <v>4</v>
      </c>
      <c r="E42" s="39">
        <v>1677</v>
      </c>
      <c r="F42" s="40">
        <v>52</v>
      </c>
      <c r="G42" s="39">
        <v>1560</v>
      </c>
      <c r="H42" s="42">
        <v>37.5</v>
      </c>
      <c r="I42" s="42">
        <v>0</v>
      </c>
      <c r="J42" s="42">
        <v>37.5</v>
      </c>
      <c r="K42" s="42">
        <v>8.5</v>
      </c>
      <c r="L42" s="42">
        <v>2</v>
      </c>
      <c r="M42" s="43">
        <v>7015</v>
      </c>
      <c r="N42" s="44">
        <v>1870</v>
      </c>
      <c r="O42" s="44">
        <v>2008</v>
      </c>
      <c r="P42" s="44">
        <v>2013</v>
      </c>
      <c r="Q42" s="45" t="s">
        <v>5</v>
      </c>
      <c r="R42" s="45" t="s">
        <v>9</v>
      </c>
      <c r="S42" s="46">
        <v>45825</v>
      </c>
      <c r="T42" s="47">
        <f t="shared" si="8"/>
        <v>27.325581395348838</v>
      </c>
      <c r="U42" s="46">
        <v>4618</v>
      </c>
      <c r="V42" s="46">
        <v>0</v>
      </c>
      <c r="W42" s="46">
        <v>22180</v>
      </c>
      <c r="X42" s="46">
        <f t="shared" si="9"/>
        <v>26798</v>
      </c>
      <c r="Y42" s="46">
        <v>22180</v>
      </c>
      <c r="Z42" s="46">
        <v>72623</v>
      </c>
      <c r="AA42" s="49">
        <v>8367</v>
      </c>
      <c r="AB42" s="49">
        <v>42572</v>
      </c>
      <c r="AC42" s="50">
        <v>4013</v>
      </c>
      <c r="AD42" s="49">
        <v>54952</v>
      </c>
      <c r="AE42" s="52">
        <v>17600</v>
      </c>
      <c r="AF42" s="53">
        <v>770</v>
      </c>
      <c r="AG42" s="53">
        <v>822</v>
      </c>
      <c r="AH42" s="53">
        <v>5</v>
      </c>
      <c r="AI42" s="52">
        <v>19197</v>
      </c>
      <c r="AJ42" s="52">
        <v>42145</v>
      </c>
      <c r="AK42" s="52">
        <v>11695</v>
      </c>
      <c r="AL42" s="53">
        <v>13</v>
      </c>
      <c r="AM42" s="53">
        <v>52</v>
      </c>
      <c r="AN42" s="57">
        <v>990</v>
      </c>
      <c r="AO42" s="55">
        <f t="shared" si="10"/>
        <v>0.59033989266547404</v>
      </c>
      <c r="AP42" s="54">
        <v>2000</v>
      </c>
      <c r="AQ42" s="55">
        <f t="shared" si="11"/>
        <v>1.1926058437686344</v>
      </c>
      <c r="AR42" s="54">
        <v>1000</v>
      </c>
      <c r="AS42" s="54">
        <v>5312</v>
      </c>
      <c r="AT42" s="54">
        <v>5853</v>
      </c>
      <c r="AU42" s="54">
        <v>14255</v>
      </c>
      <c r="AV42" s="57">
        <v>55</v>
      </c>
      <c r="AW42" s="54">
        <v>19567</v>
      </c>
      <c r="AX42" s="55">
        <f t="shared" si="12"/>
        <v>11.667859272510436</v>
      </c>
      <c r="AY42" s="55">
        <f t="shared" si="13"/>
        <v>9.7835000000000001</v>
      </c>
      <c r="AZ42" s="54">
        <v>50</v>
      </c>
      <c r="BA42" s="54">
        <v>100</v>
      </c>
      <c r="BB42" s="54">
        <v>4198</v>
      </c>
      <c r="BC42" s="58">
        <v>77</v>
      </c>
      <c r="BD42" s="59">
        <v>705</v>
      </c>
      <c r="BE42" s="60">
        <f t="shared" si="14"/>
        <v>0.42039355992844363</v>
      </c>
    </row>
    <row r="43" spans="1:57" s="38" customFormat="1" ht="12.75" x14ac:dyDescent="0.2">
      <c r="A43" s="3" t="s">
        <v>80</v>
      </c>
      <c r="B43" s="38" t="s">
        <v>240</v>
      </c>
      <c r="C43" s="3" t="s">
        <v>191</v>
      </c>
      <c r="D43" s="3" t="s">
        <v>4</v>
      </c>
      <c r="E43" s="39">
        <v>9029</v>
      </c>
      <c r="F43" s="40">
        <v>52</v>
      </c>
      <c r="G43" s="39">
        <v>2772</v>
      </c>
      <c r="H43" s="42">
        <v>250</v>
      </c>
      <c r="I43" s="42">
        <v>217</v>
      </c>
      <c r="J43" s="42">
        <v>467</v>
      </c>
      <c r="K43" s="42">
        <v>2</v>
      </c>
      <c r="L43" s="42">
        <v>15</v>
      </c>
      <c r="M43" s="43">
        <v>14700</v>
      </c>
      <c r="N43" s="44">
        <v>1924</v>
      </c>
      <c r="O43" s="44">
        <v>1988</v>
      </c>
      <c r="P43" s="44">
        <v>2009</v>
      </c>
      <c r="Q43" s="45" t="s">
        <v>10</v>
      </c>
      <c r="R43" s="45" t="s">
        <v>10</v>
      </c>
      <c r="S43" s="46">
        <v>851361</v>
      </c>
      <c r="T43" s="47">
        <f t="shared" si="8"/>
        <v>94.291837412781035</v>
      </c>
      <c r="U43" s="46">
        <v>18128</v>
      </c>
      <c r="V43" s="46">
        <v>3300</v>
      </c>
      <c r="W43" s="46">
        <v>0</v>
      </c>
      <c r="X43" s="46">
        <f t="shared" si="9"/>
        <v>21428</v>
      </c>
      <c r="Y43" s="46">
        <v>28203</v>
      </c>
      <c r="Z43" s="46">
        <v>900992</v>
      </c>
      <c r="AA43" s="49">
        <v>95574</v>
      </c>
      <c r="AB43" s="49">
        <v>657831</v>
      </c>
      <c r="AC43" s="50">
        <v>92647</v>
      </c>
      <c r="AD43" s="49">
        <v>859936</v>
      </c>
      <c r="AE43" s="52">
        <v>43165</v>
      </c>
      <c r="AF43" s="52">
        <v>7303</v>
      </c>
      <c r="AG43" s="52">
        <v>4083</v>
      </c>
      <c r="AH43" s="53">
        <v>181</v>
      </c>
      <c r="AI43" s="52">
        <v>54732</v>
      </c>
      <c r="AJ43" s="52">
        <v>15510</v>
      </c>
      <c r="AK43" s="52">
        <v>13731</v>
      </c>
      <c r="AL43" s="53">
        <v>33</v>
      </c>
      <c r="AM43" s="53">
        <v>53</v>
      </c>
      <c r="AN43" s="54">
        <v>3698</v>
      </c>
      <c r="AO43" s="55">
        <f t="shared" si="10"/>
        <v>0.40956916602060028</v>
      </c>
      <c r="AP43" s="54">
        <v>94032</v>
      </c>
      <c r="AQ43" s="55">
        <f t="shared" si="11"/>
        <v>10.414442352419981</v>
      </c>
      <c r="AR43" s="54">
        <v>145</v>
      </c>
      <c r="AS43" s="54">
        <v>27256</v>
      </c>
      <c r="AT43" s="54">
        <v>28790</v>
      </c>
      <c r="AU43" s="54">
        <v>99357</v>
      </c>
      <c r="AV43" s="57">
        <v>399</v>
      </c>
      <c r="AW43" s="54">
        <v>126613</v>
      </c>
      <c r="AX43" s="55">
        <f t="shared" si="12"/>
        <v>14.022926126924355</v>
      </c>
      <c r="AY43" s="55">
        <f t="shared" si="13"/>
        <v>1.3464884294708184</v>
      </c>
      <c r="AZ43" s="54">
        <v>2035</v>
      </c>
      <c r="BA43" s="54">
        <v>64488</v>
      </c>
      <c r="BB43" s="54">
        <v>288357</v>
      </c>
      <c r="BC43" s="58">
        <v>385</v>
      </c>
      <c r="BD43" s="59">
        <v>4592</v>
      </c>
      <c r="BE43" s="60">
        <f t="shared" si="14"/>
        <v>0.50858345331708943</v>
      </c>
    </row>
    <row r="44" spans="1:57" s="38" customFormat="1" ht="12.75" x14ac:dyDescent="0.2">
      <c r="A44" s="3" t="s">
        <v>81</v>
      </c>
      <c r="B44" s="38" t="s">
        <v>241</v>
      </c>
      <c r="C44" s="3" t="s">
        <v>174</v>
      </c>
      <c r="D44" s="3" t="s">
        <v>4</v>
      </c>
      <c r="E44" s="39">
        <v>1759</v>
      </c>
      <c r="F44" s="40">
        <v>32</v>
      </c>
      <c r="G44" s="39">
        <v>1584</v>
      </c>
      <c r="H44" s="42">
        <v>61</v>
      </c>
      <c r="I44" s="42">
        <v>4</v>
      </c>
      <c r="J44" s="42">
        <v>65</v>
      </c>
      <c r="K44" s="42">
        <v>0</v>
      </c>
      <c r="L44" s="42">
        <v>3</v>
      </c>
      <c r="M44" s="43">
        <v>1940</v>
      </c>
      <c r="N44" s="44">
        <v>2005</v>
      </c>
      <c r="O44" s="44">
        <v>2005</v>
      </c>
      <c r="P44" s="44">
        <v>2005</v>
      </c>
      <c r="Q44" s="45" t="s">
        <v>5</v>
      </c>
      <c r="R44" s="45" t="s">
        <v>5</v>
      </c>
      <c r="S44" s="46">
        <v>82828</v>
      </c>
      <c r="T44" s="47">
        <f t="shared" si="8"/>
        <v>47.088118249005113</v>
      </c>
      <c r="U44" s="46">
        <v>0</v>
      </c>
      <c r="V44" s="46">
        <v>0</v>
      </c>
      <c r="W44" s="46">
        <v>8471</v>
      </c>
      <c r="X44" s="46">
        <f t="shared" si="9"/>
        <v>8471</v>
      </c>
      <c r="Y44" s="46">
        <v>9071</v>
      </c>
      <c r="Z44" s="46">
        <v>91899</v>
      </c>
      <c r="AA44" s="49">
        <v>6250</v>
      </c>
      <c r="AB44" s="49">
        <v>69056</v>
      </c>
      <c r="AC44" s="50">
        <v>4420</v>
      </c>
      <c r="AD44" s="49">
        <v>80326</v>
      </c>
      <c r="AE44" s="52">
        <v>8773</v>
      </c>
      <c r="AF44" s="53">
        <v>690</v>
      </c>
      <c r="AG44" s="53">
        <v>180</v>
      </c>
      <c r="AH44" s="53">
        <v>0</v>
      </c>
      <c r="AI44" s="52">
        <v>9643</v>
      </c>
      <c r="AJ44" s="52">
        <v>13158</v>
      </c>
      <c r="AK44" s="52">
        <v>10598</v>
      </c>
      <c r="AL44" s="53">
        <v>8</v>
      </c>
      <c r="AM44" s="53">
        <v>53</v>
      </c>
      <c r="AN44" s="57">
        <v>862</v>
      </c>
      <c r="AO44" s="55">
        <f t="shared" si="10"/>
        <v>0.49005116543490618</v>
      </c>
      <c r="AP44" s="54">
        <v>3016</v>
      </c>
      <c r="AQ44" s="55">
        <f t="shared" si="11"/>
        <v>1.7146105741898807</v>
      </c>
      <c r="AR44" s="54">
        <v>185</v>
      </c>
      <c r="AS44" s="54">
        <v>100</v>
      </c>
      <c r="AT44" s="54">
        <v>306</v>
      </c>
      <c r="AU44" s="54">
        <v>8000</v>
      </c>
      <c r="AV44" s="57">
        <v>0</v>
      </c>
      <c r="AW44" s="54">
        <v>8100</v>
      </c>
      <c r="AX44" s="55">
        <f t="shared" si="12"/>
        <v>4.6048891415577033</v>
      </c>
      <c r="AY44" s="55">
        <f t="shared" si="13"/>
        <v>2.6856763925729443</v>
      </c>
      <c r="AZ44" s="54">
        <v>341</v>
      </c>
      <c r="BA44" s="54">
        <v>1500</v>
      </c>
      <c r="BB44" s="54"/>
      <c r="BC44" s="58">
        <v>6</v>
      </c>
      <c r="BD44" s="59">
        <v>50</v>
      </c>
      <c r="BE44" s="60">
        <f t="shared" si="14"/>
        <v>2.8425241614553724E-2</v>
      </c>
    </row>
    <row r="45" spans="1:57" s="38" customFormat="1" ht="12.75" x14ac:dyDescent="0.2">
      <c r="A45" s="3" t="s">
        <v>83</v>
      </c>
      <c r="B45" s="38" t="s">
        <v>243</v>
      </c>
      <c r="C45" s="3" t="s">
        <v>198</v>
      </c>
      <c r="D45" s="3" t="s">
        <v>4</v>
      </c>
      <c r="E45" s="40">
        <v>881</v>
      </c>
      <c r="F45" s="40">
        <v>52</v>
      </c>
      <c r="G45" s="40">
        <v>988</v>
      </c>
      <c r="H45" s="42">
        <v>16</v>
      </c>
      <c r="I45" s="42">
        <v>1</v>
      </c>
      <c r="J45" s="42">
        <v>17</v>
      </c>
      <c r="K45" s="42">
        <v>0</v>
      </c>
      <c r="L45" s="42">
        <v>2</v>
      </c>
      <c r="M45" s="43">
        <v>1932</v>
      </c>
      <c r="N45" s="44">
        <v>1825</v>
      </c>
      <c r="O45" s="44">
        <v>2013</v>
      </c>
      <c r="P45" s="45" t="s">
        <v>6</v>
      </c>
      <c r="Q45" s="45" t="s">
        <v>17</v>
      </c>
      <c r="R45" s="45" t="s">
        <v>17</v>
      </c>
      <c r="S45" s="46">
        <v>14815</v>
      </c>
      <c r="T45" s="47">
        <f t="shared" si="8"/>
        <v>16.8161180476731</v>
      </c>
      <c r="U45" s="46">
        <v>0</v>
      </c>
      <c r="V45" s="46">
        <v>0</v>
      </c>
      <c r="W45" s="46">
        <v>2300</v>
      </c>
      <c r="X45" s="46">
        <f t="shared" si="9"/>
        <v>2300</v>
      </c>
      <c r="Y45" s="46">
        <v>2300</v>
      </c>
      <c r="Z45" s="46">
        <v>17115</v>
      </c>
      <c r="AA45" s="49">
        <v>5000</v>
      </c>
      <c r="AB45" s="49">
        <v>14815</v>
      </c>
      <c r="AC45" s="50">
        <v>4200</v>
      </c>
      <c r="AD45" s="49">
        <v>24015</v>
      </c>
      <c r="AE45" s="52">
        <v>6480</v>
      </c>
      <c r="AF45" s="53">
        <v>271</v>
      </c>
      <c r="AG45" s="53">
        <v>200</v>
      </c>
      <c r="AH45" s="53">
        <v>8</v>
      </c>
      <c r="AI45" s="52">
        <v>6959</v>
      </c>
      <c r="AJ45" s="52">
        <v>0</v>
      </c>
      <c r="AK45" s="52">
        <v>0</v>
      </c>
      <c r="AL45" s="53">
        <v>6</v>
      </c>
      <c r="AM45" s="53">
        <v>52</v>
      </c>
      <c r="AN45" s="57">
        <v>522</v>
      </c>
      <c r="AO45" s="55">
        <f t="shared" si="10"/>
        <v>0.59250851305334851</v>
      </c>
      <c r="AP45" s="54">
        <v>3328</v>
      </c>
      <c r="AQ45" s="55">
        <f t="shared" si="11"/>
        <v>3.7775255391600453</v>
      </c>
      <c r="AR45" s="54">
        <v>45</v>
      </c>
      <c r="AS45" s="54" t="s">
        <v>6</v>
      </c>
      <c r="AT45" s="54"/>
      <c r="AU45" s="54">
        <v>4676</v>
      </c>
      <c r="AV45" s="57">
        <v>572</v>
      </c>
      <c r="AW45" s="54">
        <v>4676</v>
      </c>
      <c r="AX45" s="55">
        <f t="shared" si="12"/>
        <v>5.3076049943246311</v>
      </c>
      <c r="AY45" s="55">
        <f t="shared" si="13"/>
        <v>1.4050480769230769</v>
      </c>
      <c r="AZ45" s="54">
        <v>120</v>
      </c>
      <c r="BA45" s="54">
        <v>0</v>
      </c>
      <c r="BB45" s="54">
        <v>0</v>
      </c>
      <c r="BC45" s="58">
        <v>23</v>
      </c>
      <c r="BD45" s="59">
        <v>45</v>
      </c>
      <c r="BE45" s="60">
        <f t="shared" si="14"/>
        <v>5.1078320090805901E-2</v>
      </c>
    </row>
    <row r="46" spans="1:57" s="38" customFormat="1" ht="12.75" x14ac:dyDescent="0.2">
      <c r="A46" s="3" t="s">
        <v>84</v>
      </c>
      <c r="B46" s="38" t="s">
        <v>244</v>
      </c>
      <c r="C46" s="3" t="s">
        <v>176</v>
      </c>
      <c r="D46" s="3" t="s">
        <v>4</v>
      </c>
      <c r="E46" s="39">
        <v>1790</v>
      </c>
      <c r="F46" s="40">
        <v>38</v>
      </c>
      <c r="G46" s="39" t="s">
        <v>6</v>
      </c>
      <c r="H46" s="42">
        <v>49</v>
      </c>
      <c r="I46" s="42">
        <v>1</v>
      </c>
      <c r="J46" s="42">
        <v>50</v>
      </c>
      <c r="K46" s="42">
        <v>20</v>
      </c>
      <c r="L46" s="42">
        <v>2</v>
      </c>
      <c r="M46" s="43">
        <v>1700</v>
      </c>
      <c r="N46" s="44">
        <v>1920</v>
      </c>
      <c r="O46" s="44">
        <v>1990</v>
      </c>
      <c r="P46" s="45"/>
      <c r="Q46" s="45" t="s">
        <v>9</v>
      </c>
      <c r="R46" s="45" t="s">
        <v>9</v>
      </c>
      <c r="S46" s="46">
        <v>82727</v>
      </c>
      <c r="T46" s="47">
        <f t="shared" si="8"/>
        <v>46.216201117318434</v>
      </c>
      <c r="U46" s="46">
        <v>200</v>
      </c>
      <c r="V46" s="46">
        <v>22441</v>
      </c>
      <c r="W46" s="46">
        <v>1500</v>
      </c>
      <c r="X46" s="46">
        <f t="shared" si="9"/>
        <v>24141</v>
      </c>
      <c r="Y46" s="46">
        <v>18237</v>
      </c>
      <c r="Z46" s="46">
        <v>123605</v>
      </c>
      <c r="AA46" s="49">
        <v>7828</v>
      </c>
      <c r="AB46" s="49">
        <v>66162</v>
      </c>
      <c r="AC46" s="50">
        <v>21279</v>
      </c>
      <c r="AD46" s="49">
        <v>121301</v>
      </c>
      <c r="AE46" s="52">
        <v>12982</v>
      </c>
      <c r="AF46" s="52">
        <v>3204</v>
      </c>
      <c r="AG46" s="52">
        <v>1031</v>
      </c>
      <c r="AH46" s="53">
        <v>136</v>
      </c>
      <c r="AI46" s="52">
        <v>17353</v>
      </c>
      <c r="AJ46" s="52">
        <v>13158</v>
      </c>
      <c r="AK46" s="52">
        <v>10598</v>
      </c>
      <c r="AL46" s="53">
        <v>24</v>
      </c>
      <c r="AM46" s="53">
        <v>55</v>
      </c>
      <c r="AN46" s="57">
        <v>950</v>
      </c>
      <c r="AO46" s="55">
        <f t="shared" si="10"/>
        <v>0.53072625698324027</v>
      </c>
      <c r="AP46" s="54">
        <v>3517</v>
      </c>
      <c r="AQ46" s="55">
        <f t="shared" si="11"/>
        <v>1.964804469273743</v>
      </c>
      <c r="AR46" s="54">
        <v>391</v>
      </c>
      <c r="AS46" s="54">
        <v>1384</v>
      </c>
      <c r="AT46" s="54">
        <v>1613</v>
      </c>
      <c r="AU46" s="54">
        <v>10706</v>
      </c>
      <c r="AV46" s="57">
        <v>85</v>
      </c>
      <c r="AW46" s="54">
        <v>12090</v>
      </c>
      <c r="AX46" s="55">
        <f t="shared" si="12"/>
        <v>6.7541899441340778</v>
      </c>
      <c r="AY46" s="55">
        <f t="shared" si="13"/>
        <v>3.4375888541370485</v>
      </c>
      <c r="AZ46" s="54">
        <v>624</v>
      </c>
      <c r="BA46" s="54">
        <v>5916</v>
      </c>
      <c r="BB46" s="54">
        <v>7750</v>
      </c>
      <c r="BC46" s="58">
        <v>106</v>
      </c>
      <c r="BD46" s="59">
        <v>1973</v>
      </c>
      <c r="BE46" s="60">
        <f t="shared" si="14"/>
        <v>1.1022346368715084</v>
      </c>
    </row>
    <row r="47" spans="1:57" s="64" customFormat="1" ht="12.75" x14ac:dyDescent="0.2">
      <c r="A47" s="3" t="s">
        <v>85</v>
      </c>
      <c r="B47" s="38" t="s">
        <v>245</v>
      </c>
      <c r="C47" s="3" t="s">
        <v>201</v>
      </c>
      <c r="D47" s="3" t="s">
        <v>4</v>
      </c>
      <c r="E47" s="39">
        <v>2541</v>
      </c>
      <c r="F47" s="40">
        <v>52</v>
      </c>
      <c r="G47" s="39">
        <v>1612</v>
      </c>
      <c r="H47" s="42">
        <v>35</v>
      </c>
      <c r="I47" s="42">
        <v>0</v>
      </c>
      <c r="J47" s="42">
        <v>35</v>
      </c>
      <c r="K47" s="42">
        <v>3</v>
      </c>
      <c r="L47" s="42">
        <v>2</v>
      </c>
      <c r="M47" s="43">
        <v>2080</v>
      </c>
      <c r="N47" s="44">
        <v>1825</v>
      </c>
      <c r="O47" s="45" t="s">
        <v>6</v>
      </c>
      <c r="P47" s="44">
        <v>2019</v>
      </c>
      <c r="Q47" s="45" t="s">
        <v>17</v>
      </c>
      <c r="R47" s="45" t="s">
        <v>17</v>
      </c>
      <c r="S47" s="46">
        <v>76698</v>
      </c>
      <c r="T47" s="47">
        <f t="shared" si="8"/>
        <v>30.18417945690673</v>
      </c>
      <c r="U47" s="46">
        <v>300</v>
      </c>
      <c r="V47" s="46">
        <v>4252</v>
      </c>
      <c r="W47" s="119">
        <v>0</v>
      </c>
      <c r="X47" s="46">
        <f t="shared" si="9"/>
        <v>4552</v>
      </c>
      <c r="Y47" s="46">
        <v>10453</v>
      </c>
      <c r="Z47" s="46">
        <v>91703</v>
      </c>
      <c r="AA47" s="49">
        <v>12389</v>
      </c>
      <c r="AB47" s="49">
        <v>52398</v>
      </c>
      <c r="AC47" s="50">
        <v>21386</v>
      </c>
      <c r="AD47" s="49">
        <v>89938</v>
      </c>
      <c r="AE47" s="52">
        <v>7096</v>
      </c>
      <c r="AF47" s="53">
        <v>891</v>
      </c>
      <c r="AG47" s="53">
        <v>143</v>
      </c>
      <c r="AH47" s="53">
        <v>50</v>
      </c>
      <c r="AI47" s="52">
        <v>8180</v>
      </c>
      <c r="AJ47" s="52">
        <v>13757</v>
      </c>
      <c r="AK47" s="52">
        <v>12351</v>
      </c>
      <c r="AL47" s="53">
        <v>0</v>
      </c>
      <c r="AM47" s="53">
        <v>52</v>
      </c>
      <c r="AN47" s="54">
        <v>1170</v>
      </c>
      <c r="AO47" s="55">
        <f t="shared" si="10"/>
        <v>0.46044864226682408</v>
      </c>
      <c r="AP47" s="54">
        <v>3640</v>
      </c>
      <c r="AQ47" s="55">
        <f t="shared" si="11"/>
        <v>1.4325068870523416</v>
      </c>
      <c r="AR47" s="54">
        <v>730</v>
      </c>
      <c r="AS47" s="54">
        <v>1486</v>
      </c>
      <c r="AT47" s="54">
        <v>1878</v>
      </c>
      <c r="AU47" s="54">
        <v>8827</v>
      </c>
      <c r="AV47" s="57">
        <v>126</v>
      </c>
      <c r="AW47" s="54">
        <v>10313</v>
      </c>
      <c r="AX47" s="55">
        <f t="shared" si="12"/>
        <v>4.0586383313656045</v>
      </c>
      <c r="AY47" s="55">
        <f t="shared" si="13"/>
        <v>2.8332417582417584</v>
      </c>
      <c r="AZ47" s="54">
        <v>52</v>
      </c>
      <c r="BA47" s="54">
        <v>2300</v>
      </c>
      <c r="BB47" s="54">
        <v>4024</v>
      </c>
      <c r="BC47" s="58">
        <v>56</v>
      </c>
      <c r="BD47" s="59">
        <v>2050</v>
      </c>
      <c r="BE47" s="60">
        <f t="shared" si="14"/>
        <v>0.80676898858717039</v>
      </c>
    </row>
    <row r="48" spans="1:57" s="38" customFormat="1" ht="12.75" x14ac:dyDescent="0.2">
      <c r="A48" s="3" t="s">
        <v>86</v>
      </c>
      <c r="B48" s="38" t="s">
        <v>246</v>
      </c>
      <c r="C48" s="3" t="s">
        <v>184</v>
      </c>
      <c r="D48" s="3" t="s">
        <v>4</v>
      </c>
      <c r="E48" s="39">
        <v>2938</v>
      </c>
      <c r="F48" s="40">
        <v>52</v>
      </c>
      <c r="G48" s="39">
        <v>1820</v>
      </c>
      <c r="H48" s="42">
        <v>84</v>
      </c>
      <c r="I48" s="42">
        <v>12</v>
      </c>
      <c r="J48" s="42">
        <v>96</v>
      </c>
      <c r="K48" s="42">
        <v>3</v>
      </c>
      <c r="L48" s="42">
        <v>3</v>
      </c>
      <c r="M48" s="44">
        <v>987</v>
      </c>
      <c r="N48" s="44">
        <v>1896</v>
      </c>
      <c r="O48" s="45" t="s">
        <v>6</v>
      </c>
      <c r="P48" s="45" t="s">
        <v>6</v>
      </c>
      <c r="Q48" s="45" t="s">
        <v>17</v>
      </c>
      <c r="R48" s="45" t="s">
        <v>17</v>
      </c>
      <c r="S48" s="46">
        <v>125171</v>
      </c>
      <c r="T48" s="47">
        <f t="shared" si="8"/>
        <v>42.604152484683461</v>
      </c>
      <c r="U48" s="46">
        <v>300</v>
      </c>
      <c r="V48" s="46">
        <v>11032</v>
      </c>
      <c r="W48" s="46">
        <v>3000</v>
      </c>
      <c r="X48" s="46">
        <f t="shared" si="9"/>
        <v>14332</v>
      </c>
      <c r="Y48" s="46">
        <v>5050</v>
      </c>
      <c r="Z48" s="46">
        <v>141553</v>
      </c>
      <c r="AA48" s="49">
        <v>8640</v>
      </c>
      <c r="AB48" s="49">
        <v>96686</v>
      </c>
      <c r="AC48" s="50">
        <v>32375</v>
      </c>
      <c r="AD48" s="49">
        <v>137701</v>
      </c>
      <c r="AE48" s="52">
        <v>10131</v>
      </c>
      <c r="AF48" s="52">
        <v>2385</v>
      </c>
      <c r="AG48" s="53">
        <v>575</v>
      </c>
      <c r="AH48" s="53">
        <v>11</v>
      </c>
      <c r="AI48" s="52">
        <v>13102</v>
      </c>
      <c r="AJ48" s="52">
        <v>13757</v>
      </c>
      <c r="AK48" s="52">
        <v>12351</v>
      </c>
      <c r="AL48" s="53">
        <v>40</v>
      </c>
      <c r="AM48" s="53">
        <v>52</v>
      </c>
      <c r="AN48" s="54">
        <v>1738</v>
      </c>
      <c r="AO48" s="55">
        <f t="shared" si="10"/>
        <v>0.59155888359428177</v>
      </c>
      <c r="AP48" s="54">
        <v>7349</v>
      </c>
      <c r="AQ48" s="55">
        <f t="shared" si="11"/>
        <v>2.5013614703880189</v>
      </c>
      <c r="AR48" s="54">
        <v>1291</v>
      </c>
      <c r="AS48" s="54">
        <v>2224</v>
      </c>
      <c r="AT48" s="54">
        <v>2723</v>
      </c>
      <c r="AU48" s="54">
        <v>10073</v>
      </c>
      <c r="AV48" s="57">
        <v>16</v>
      </c>
      <c r="AW48" s="54">
        <v>12297</v>
      </c>
      <c r="AX48" s="55">
        <f t="shared" si="12"/>
        <v>4.1855003403675974</v>
      </c>
      <c r="AY48" s="55">
        <f t="shared" si="13"/>
        <v>1.6732888828412029</v>
      </c>
      <c r="AZ48" s="54">
        <v>975</v>
      </c>
      <c r="BA48" s="54">
        <v>386</v>
      </c>
      <c r="BB48" s="54">
        <v>2296</v>
      </c>
      <c r="BC48" s="58">
        <v>20</v>
      </c>
      <c r="BD48" s="59">
        <v>301</v>
      </c>
      <c r="BE48" s="60">
        <f t="shared" si="14"/>
        <v>0.1024506466984343</v>
      </c>
    </row>
    <row r="49" spans="1:57" s="38" customFormat="1" ht="12.75" x14ac:dyDescent="0.2">
      <c r="A49" s="3" t="s">
        <v>88</v>
      </c>
      <c r="B49" s="38" t="s">
        <v>247</v>
      </c>
      <c r="C49" s="3" t="s">
        <v>226</v>
      </c>
      <c r="D49" s="3" t="s">
        <v>4</v>
      </c>
      <c r="E49" s="39">
        <v>3552</v>
      </c>
      <c r="F49" s="40">
        <v>52</v>
      </c>
      <c r="G49" s="39">
        <v>1664</v>
      </c>
      <c r="H49" s="42">
        <v>53.5</v>
      </c>
      <c r="I49" s="42">
        <v>0</v>
      </c>
      <c r="J49" s="42">
        <v>53.5</v>
      </c>
      <c r="K49" s="42">
        <v>8</v>
      </c>
      <c r="L49" s="42">
        <v>3</v>
      </c>
      <c r="M49" s="43">
        <v>2400</v>
      </c>
      <c r="N49" s="44">
        <v>1908</v>
      </c>
      <c r="O49" s="44">
        <v>1938</v>
      </c>
      <c r="P49" s="44">
        <v>2008</v>
      </c>
      <c r="Q49" s="45" t="s">
        <v>10</v>
      </c>
      <c r="R49" s="45" t="s">
        <v>10</v>
      </c>
      <c r="S49" s="46">
        <v>96481</v>
      </c>
      <c r="T49" s="47">
        <f t="shared" si="8"/>
        <v>27.162443693693692</v>
      </c>
      <c r="U49" s="46">
        <v>200</v>
      </c>
      <c r="V49" s="46">
        <v>5893</v>
      </c>
      <c r="W49" s="46">
        <v>3541</v>
      </c>
      <c r="X49" s="46">
        <f t="shared" si="9"/>
        <v>9634</v>
      </c>
      <c r="Y49" s="46">
        <v>14977</v>
      </c>
      <c r="Z49" s="46">
        <v>117551</v>
      </c>
      <c r="AA49" s="49">
        <v>7761</v>
      </c>
      <c r="AB49" s="49">
        <v>86646</v>
      </c>
      <c r="AC49" s="50">
        <v>19914</v>
      </c>
      <c r="AD49" s="49">
        <v>117351</v>
      </c>
      <c r="AE49" s="52">
        <v>14172</v>
      </c>
      <c r="AF49" s="53">
        <v>659</v>
      </c>
      <c r="AG49" s="53">
        <v>761</v>
      </c>
      <c r="AH49" s="53">
        <v>30</v>
      </c>
      <c r="AI49" s="52">
        <v>15622</v>
      </c>
      <c r="AJ49" s="52">
        <v>13757</v>
      </c>
      <c r="AK49" s="52">
        <v>12351</v>
      </c>
      <c r="AL49" s="53">
        <v>11</v>
      </c>
      <c r="AM49" s="53">
        <v>52</v>
      </c>
      <c r="AN49" s="54">
        <v>1118</v>
      </c>
      <c r="AO49" s="55">
        <f t="shared" si="10"/>
        <v>0.31475225225225223</v>
      </c>
      <c r="AP49" s="54">
        <v>6500</v>
      </c>
      <c r="AQ49" s="55">
        <f t="shared" si="11"/>
        <v>1.829954954954955</v>
      </c>
      <c r="AR49" s="54">
        <v>400</v>
      </c>
      <c r="AS49" s="54">
        <v>1094</v>
      </c>
      <c r="AT49" s="54">
        <v>1723</v>
      </c>
      <c r="AU49" s="54">
        <v>17335</v>
      </c>
      <c r="AV49" s="57">
        <v>52</v>
      </c>
      <c r="AW49" s="54">
        <v>18429</v>
      </c>
      <c r="AX49" s="55">
        <f t="shared" si="12"/>
        <v>5.1883445945945947</v>
      </c>
      <c r="AY49" s="55">
        <f t="shared" si="13"/>
        <v>2.8352307692307694</v>
      </c>
      <c r="AZ49" s="54">
        <v>780</v>
      </c>
      <c r="BA49" s="54">
        <v>780</v>
      </c>
      <c r="BB49" s="54">
        <v>1867</v>
      </c>
      <c r="BC49" s="58">
        <v>106</v>
      </c>
      <c r="BD49" s="59">
        <v>1129</v>
      </c>
      <c r="BE49" s="60">
        <f t="shared" si="14"/>
        <v>0.31784909909909909</v>
      </c>
    </row>
    <row r="50" spans="1:57" s="38" customFormat="1" ht="12.75" x14ac:dyDescent="0.2">
      <c r="A50" s="3" t="s">
        <v>89</v>
      </c>
      <c r="B50" s="38" t="s">
        <v>171</v>
      </c>
      <c r="C50" s="3" t="s">
        <v>171</v>
      </c>
      <c r="D50" s="3" t="s">
        <v>4</v>
      </c>
      <c r="E50" s="39">
        <v>3002</v>
      </c>
      <c r="F50" s="40">
        <v>26</v>
      </c>
      <c r="G50" s="40">
        <v>520</v>
      </c>
      <c r="H50" s="42">
        <v>32</v>
      </c>
      <c r="I50" s="42">
        <v>10</v>
      </c>
      <c r="J50" s="42">
        <v>42</v>
      </c>
      <c r="K50" s="42">
        <v>0</v>
      </c>
      <c r="L50" s="42">
        <v>3</v>
      </c>
      <c r="M50" s="43">
        <v>11500</v>
      </c>
      <c r="N50" s="44">
        <v>1950</v>
      </c>
      <c r="O50" s="44">
        <v>1989</v>
      </c>
      <c r="P50" s="44">
        <v>1989</v>
      </c>
      <c r="Q50" s="45" t="s">
        <v>13</v>
      </c>
      <c r="R50" s="45" t="s">
        <v>5</v>
      </c>
      <c r="S50" s="46">
        <v>43500</v>
      </c>
      <c r="T50" s="47">
        <f t="shared" si="8"/>
        <v>14.490339773484344</v>
      </c>
      <c r="U50" s="46">
        <v>5073</v>
      </c>
      <c r="V50" s="46">
        <v>0</v>
      </c>
      <c r="W50" s="46">
        <v>0</v>
      </c>
      <c r="X50" s="46">
        <f t="shared" si="9"/>
        <v>5073</v>
      </c>
      <c r="Y50" s="46">
        <v>3948</v>
      </c>
      <c r="Z50" s="46">
        <v>52521</v>
      </c>
      <c r="AA50" s="49">
        <v>3083</v>
      </c>
      <c r="AB50" s="49">
        <v>19029</v>
      </c>
      <c r="AC50" s="50">
        <v>14646</v>
      </c>
      <c r="AD50" s="49">
        <v>37517</v>
      </c>
      <c r="AE50" s="52">
        <v>14036</v>
      </c>
      <c r="AF50" s="53">
        <v>189</v>
      </c>
      <c r="AG50" s="53">
        <v>143</v>
      </c>
      <c r="AH50" s="53">
        <v>0</v>
      </c>
      <c r="AI50" s="52">
        <v>14368</v>
      </c>
      <c r="AJ50" s="52">
        <v>0</v>
      </c>
      <c r="AK50" s="52">
        <v>0</v>
      </c>
      <c r="AL50" s="53">
        <v>2</v>
      </c>
      <c r="AM50" s="53">
        <v>52</v>
      </c>
      <c r="AN50" s="54">
        <v>1083</v>
      </c>
      <c r="AO50" s="55">
        <f t="shared" si="10"/>
        <v>0.36075949367088606</v>
      </c>
      <c r="AP50" s="54">
        <v>1007</v>
      </c>
      <c r="AQ50" s="55">
        <f t="shared" si="11"/>
        <v>0.33544303797468356</v>
      </c>
      <c r="AR50" s="54">
        <v>218</v>
      </c>
      <c r="AS50" s="54">
        <v>0</v>
      </c>
      <c r="AT50" s="54">
        <v>352</v>
      </c>
      <c r="AU50" s="54">
        <v>3894</v>
      </c>
      <c r="AV50" s="57">
        <v>0</v>
      </c>
      <c r="AW50" s="54">
        <v>3894</v>
      </c>
      <c r="AX50" s="55">
        <f t="shared" si="12"/>
        <v>1.2971352431712191</v>
      </c>
      <c r="AY50" s="55">
        <f t="shared" si="13"/>
        <v>3.8669314796425023</v>
      </c>
      <c r="AZ50" s="54">
        <v>104</v>
      </c>
      <c r="BA50" s="54">
        <v>227</v>
      </c>
      <c r="BB50" s="54">
        <v>754</v>
      </c>
      <c r="BC50" s="58">
        <v>4</v>
      </c>
      <c r="BD50" s="59">
        <v>28</v>
      </c>
      <c r="BE50" s="60">
        <f t="shared" si="14"/>
        <v>9.3271152564956689E-3</v>
      </c>
    </row>
    <row r="51" spans="1:57" s="38" customFormat="1" ht="12.75" x14ac:dyDescent="0.2">
      <c r="A51" s="3" t="s">
        <v>90</v>
      </c>
      <c r="B51" s="38" t="s">
        <v>248</v>
      </c>
      <c r="C51" s="3" t="s">
        <v>176</v>
      </c>
      <c r="D51" s="3" t="s">
        <v>4</v>
      </c>
      <c r="E51" s="39">
        <v>2797</v>
      </c>
      <c r="F51" s="40">
        <v>52</v>
      </c>
      <c r="G51" s="39">
        <v>1664</v>
      </c>
      <c r="H51" s="42">
        <v>2</v>
      </c>
      <c r="I51" s="42">
        <v>1</v>
      </c>
      <c r="J51" s="42">
        <v>3</v>
      </c>
      <c r="K51" s="42">
        <v>32</v>
      </c>
      <c r="L51" s="42">
        <v>3</v>
      </c>
      <c r="M51" s="43">
        <v>3082</v>
      </c>
      <c r="N51" s="44">
        <v>1913</v>
      </c>
      <c r="O51" s="44">
        <v>2018</v>
      </c>
      <c r="P51" s="44">
        <v>2018</v>
      </c>
      <c r="Q51" s="45" t="s">
        <v>13</v>
      </c>
      <c r="R51" s="45" t="s">
        <v>13</v>
      </c>
      <c r="S51" s="46">
        <v>90570</v>
      </c>
      <c r="T51" s="47">
        <f t="shared" si="8"/>
        <v>32.381122631390774</v>
      </c>
      <c r="U51" s="46">
        <v>837</v>
      </c>
      <c r="V51" s="46">
        <v>4092</v>
      </c>
      <c r="W51" s="46">
        <v>0</v>
      </c>
      <c r="X51" s="46">
        <f t="shared" si="9"/>
        <v>4929</v>
      </c>
      <c r="Y51" s="46">
        <v>16200</v>
      </c>
      <c r="Z51" s="46">
        <v>111699</v>
      </c>
      <c r="AA51" s="49">
        <v>11474</v>
      </c>
      <c r="AB51" s="49">
        <v>57350</v>
      </c>
      <c r="AC51" s="50">
        <v>47291</v>
      </c>
      <c r="AD51" s="49">
        <v>118697</v>
      </c>
      <c r="AE51" s="52">
        <v>10034</v>
      </c>
      <c r="AF51" s="53">
        <v>0</v>
      </c>
      <c r="AG51" s="53">
        <v>361</v>
      </c>
      <c r="AH51" s="53">
        <v>15</v>
      </c>
      <c r="AI51" s="52">
        <v>10410</v>
      </c>
      <c r="AJ51" s="52">
        <v>38951</v>
      </c>
      <c r="AK51" s="52">
        <v>7465</v>
      </c>
      <c r="AL51" s="53">
        <v>23</v>
      </c>
      <c r="AM51" s="53">
        <v>54</v>
      </c>
      <c r="AN51" s="54">
        <v>1256</v>
      </c>
      <c r="AO51" s="55">
        <f t="shared" si="10"/>
        <v>0.44905255631033247</v>
      </c>
      <c r="AP51" s="54">
        <v>7221</v>
      </c>
      <c r="AQ51" s="55">
        <f t="shared" si="11"/>
        <v>2.5816946728637826</v>
      </c>
      <c r="AR51" s="54">
        <v>380</v>
      </c>
      <c r="AS51" s="54">
        <v>4136</v>
      </c>
      <c r="AT51" s="54">
        <v>4584</v>
      </c>
      <c r="AU51" s="54">
        <v>10541</v>
      </c>
      <c r="AV51" s="57">
        <v>10</v>
      </c>
      <c r="AW51" s="54">
        <v>14677</v>
      </c>
      <c r="AX51" s="55">
        <f t="shared" si="12"/>
        <v>5.2474079370754376</v>
      </c>
      <c r="AY51" s="55">
        <f t="shared" si="13"/>
        <v>2.0325439689793656</v>
      </c>
      <c r="AZ51" s="54">
        <v>416</v>
      </c>
      <c r="BA51" s="54">
        <v>60</v>
      </c>
      <c r="BB51" s="54">
        <v>2979</v>
      </c>
      <c r="BC51" s="58">
        <v>43</v>
      </c>
      <c r="BD51" s="59">
        <v>702</v>
      </c>
      <c r="BE51" s="60">
        <f t="shared" si="14"/>
        <v>0.25098319628173044</v>
      </c>
    </row>
    <row r="52" spans="1:57" s="38" customFormat="1" ht="12.75" x14ac:dyDescent="0.2">
      <c r="A52" s="3" t="s">
        <v>92</v>
      </c>
      <c r="B52" s="38" t="s">
        <v>250</v>
      </c>
      <c r="C52" s="3" t="s">
        <v>169</v>
      </c>
      <c r="D52" s="3" t="s">
        <v>4</v>
      </c>
      <c r="E52" s="39">
        <v>5720</v>
      </c>
      <c r="F52" s="40">
        <v>31</v>
      </c>
      <c r="G52" s="39">
        <v>1116</v>
      </c>
      <c r="H52" s="42">
        <v>127</v>
      </c>
      <c r="I52" s="42">
        <v>0</v>
      </c>
      <c r="J52" s="42">
        <v>127</v>
      </c>
      <c r="K52" s="42">
        <v>7</v>
      </c>
      <c r="L52" s="42">
        <v>6</v>
      </c>
      <c r="M52" s="43">
        <v>4012</v>
      </c>
      <c r="N52" s="44">
        <v>1903</v>
      </c>
      <c r="O52" s="44">
        <v>2003</v>
      </c>
      <c r="P52" s="44">
        <v>2009</v>
      </c>
      <c r="Q52" s="45" t="s">
        <v>5</v>
      </c>
      <c r="R52" s="45" t="s">
        <v>5</v>
      </c>
      <c r="S52" s="46">
        <v>278175</v>
      </c>
      <c r="T52" s="47">
        <f t="shared" si="8"/>
        <v>48.631993006993007</v>
      </c>
      <c r="U52" s="46">
        <v>500</v>
      </c>
      <c r="V52" s="46">
        <v>12658</v>
      </c>
      <c r="W52" s="46">
        <v>0</v>
      </c>
      <c r="X52" s="46">
        <f t="shared" si="9"/>
        <v>13158</v>
      </c>
      <c r="Y52" s="46">
        <v>18542</v>
      </c>
      <c r="Z52" s="46">
        <v>309875</v>
      </c>
      <c r="AA52" s="49">
        <v>21583</v>
      </c>
      <c r="AB52" s="49">
        <v>221233</v>
      </c>
      <c r="AC52" s="50">
        <v>38111</v>
      </c>
      <c r="AD52" s="49">
        <v>283663</v>
      </c>
      <c r="AE52" s="52">
        <v>19467</v>
      </c>
      <c r="AF52" s="52">
        <v>1071</v>
      </c>
      <c r="AG52" s="52">
        <v>1710</v>
      </c>
      <c r="AH52" s="53">
        <v>76</v>
      </c>
      <c r="AI52" s="52">
        <v>22324</v>
      </c>
      <c r="AJ52" s="52">
        <v>14154</v>
      </c>
      <c r="AK52" s="52">
        <v>12568</v>
      </c>
      <c r="AL52" s="53">
        <v>16</v>
      </c>
      <c r="AM52" s="53">
        <v>52</v>
      </c>
      <c r="AN52" s="54">
        <v>2730</v>
      </c>
      <c r="AO52" s="55">
        <f t="shared" si="10"/>
        <v>0.47727272727272729</v>
      </c>
      <c r="AP52" s="54">
        <v>10459</v>
      </c>
      <c r="AQ52" s="55">
        <f t="shared" si="11"/>
        <v>1.8284965034965035</v>
      </c>
      <c r="AR52" s="54">
        <v>2007</v>
      </c>
      <c r="AS52" s="54">
        <v>7606</v>
      </c>
      <c r="AT52" s="54">
        <v>8853</v>
      </c>
      <c r="AU52" s="54">
        <v>29869</v>
      </c>
      <c r="AV52" s="57">
        <v>210</v>
      </c>
      <c r="AW52" s="54">
        <v>37475</v>
      </c>
      <c r="AX52" s="55">
        <f t="shared" si="12"/>
        <v>6.5515734265734267</v>
      </c>
      <c r="AY52" s="55">
        <f t="shared" si="13"/>
        <v>3.5830385314083566</v>
      </c>
      <c r="AZ52" s="54">
        <v>587</v>
      </c>
      <c r="BA52" s="54">
        <v>2205</v>
      </c>
      <c r="BB52" s="54">
        <v>6803</v>
      </c>
      <c r="BC52" s="58">
        <v>211</v>
      </c>
      <c r="BD52" s="59">
        <v>1589</v>
      </c>
      <c r="BE52" s="60">
        <f t="shared" si="14"/>
        <v>0.27779720279720282</v>
      </c>
    </row>
    <row r="53" spans="1:57" s="38" customFormat="1" ht="12.75" x14ac:dyDescent="0.2">
      <c r="A53" s="3" t="s">
        <v>93</v>
      </c>
      <c r="B53" s="38" t="s">
        <v>251</v>
      </c>
      <c r="C53" s="3" t="s">
        <v>226</v>
      </c>
      <c r="D53" s="3" t="s">
        <v>4</v>
      </c>
      <c r="E53" s="39">
        <v>3009</v>
      </c>
      <c r="F53" s="40">
        <v>52</v>
      </c>
      <c r="G53" s="39">
        <v>1612</v>
      </c>
      <c r="H53" s="42">
        <v>36</v>
      </c>
      <c r="I53" s="42">
        <v>19</v>
      </c>
      <c r="J53" s="42">
        <v>55</v>
      </c>
      <c r="K53" s="42">
        <v>1</v>
      </c>
      <c r="L53" s="42">
        <v>3</v>
      </c>
      <c r="M53" s="43">
        <v>6060</v>
      </c>
      <c r="N53" s="44">
        <v>1916</v>
      </c>
      <c r="O53" s="44">
        <v>2005</v>
      </c>
      <c r="P53" s="44">
        <v>2018</v>
      </c>
      <c r="Q53" s="45" t="s">
        <v>5</v>
      </c>
      <c r="R53" s="45" t="s">
        <v>5</v>
      </c>
      <c r="S53" s="46">
        <v>130200</v>
      </c>
      <c r="T53" s="47">
        <f t="shared" si="8"/>
        <v>43.270189431704885</v>
      </c>
      <c r="U53" s="46">
        <v>200</v>
      </c>
      <c r="V53" s="46">
        <v>6507</v>
      </c>
      <c r="W53" s="46">
        <v>3500</v>
      </c>
      <c r="X53" s="46">
        <f t="shared" si="9"/>
        <v>10207</v>
      </c>
      <c r="Y53" s="46">
        <v>12000</v>
      </c>
      <c r="Z53" s="46">
        <v>148907</v>
      </c>
      <c r="AA53" s="49">
        <v>15000</v>
      </c>
      <c r="AB53" s="49">
        <v>77400</v>
      </c>
      <c r="AC53" s="50">
        <v>35700</v>
      </c>
      <c r="AD53" s="49">
        <v>130200</v>
      </c>
      <c r="AE53" s="52">
        <v>15848</v>
      </c>
      <c r="AF53" s="52">
        <v>1280</v>
      </c>
      <c r="AG53" s="53">
        <v>844</v>
      </c>
      <c r="AH53" s="53">
        <v>19</v>
      </c>
      <c r="AI53" s="52">
        <v>17991</v>
      </c>
      <c r="AJ53" s="52">
        <v>13761</v>
      </c>
      <c r="AK53" s="52">
        <v>12352</v>
      </c>
      <c r="AL53" s="53">
        <v>9</v>
      </c>
      <c r="AM53" s="53">
        <v>52</v>
      </c>
      <c r="AN53" s="54">
        <v>1806</v>
      </c>
      <c r="AO53" s="55">
        <f t="shared" si="10"/>
        <v>0.60019940179461617</v>
      </c>
      <c r="AP53" s="54">
        <v>6410</v>
      </c>
      <c r="AQ53" s="55">
        <f t="shared" si="11"/>
        <v>2.1302758391492191</v>
      </c>
      <c r="AR53" s="54">
        <v>12000</v>
      </c>
      <c r="AS53" s="54">
        <v>2553</v>
      </c>
      <c r="AT53" s="54">
        <v>3223</v>
      </c>
      <c r="AU53" s="54">
        <v>14140</v>
      </c>
      <c r="AV53" s="57">
        <v>86</v>
      </c>
      <c r="AW53" s="54">
        <v>16693</v>
      </c>
      <c r="AX53" s="55">
        <f t="shared" si="12"/>
        <v>5.5476902625456965</v>
      </c>
      <c r="AY53" s="55">
        <f t="shared" si="13"/>
        <v>2.6042121684867396</v>
      </c>
      <c r="AZ53" s="54">
        <v>242</v>
      </c>
      <c r="BA53" s="54">
        <v>3000</v>
      </c>
      <c r="BB53" s="54">
        <v>4973</v>
      </c>
      <c r="BC53" s="58">
        <v>105</v>
      </c>
      <c r="BD53" s="59">
        <v>910</v>
      </c>
      <c r="BE53" s="60">
        <f t="shared" si="14"/>
        <v>0.30242605516782983</v>
      </c>
    </row>
    <row r="54" spans="1:57" s="38" customFormat="1" ht="12.75" x14ac:dyDescent="0.2">
      <c r="A54" s="3" t="s">
        <v>95</v>
      </c>
      <c r="B54" s="38" t="s">
        <v>253</v>
      </c>
      <c r="C54" s="3" t="s">
        <v>191</v>
      </c>
      <c r="D54" s="3" t="s">
        <v>4</v>
      </c>
      <c r="E54" s="39">
        <v>3789</v>
      </c>
      <c r="F54" s="40">
        <v>52</v>
      </c>
      <c r="G54" s="39">
        <v>1872</v>
      </c>
      <c r="H54" s="42">
        <v>60</v>
      </c>
      <c r="I54" s="42">
        <v>42</v>
      </c>
      <c r="J54" s="42">
        <v>102</v>
      </c>
      <c r="K54" s="42">
        <v>20</v>
      </c>
      <c r="L54" s="42">
        <v>5</v>
      </c>
      <c r="M54" s="43">
        <v>2000</v>
      </c>
      <c r="N54" s="44">
        <v>1911</v>
      </c>
      <c r="O54" s="44">
        <v>1999</v>
      </c>
      <c r="P54" s="44">
        <v>2001</v>
      </c>
      <c r="Q54" s="45" t="s">
        <v>9</v>
      </c>
      <c r="R54" s="45" t="s">
        <v>10</v>
      </c>
      <c r="S54" s="46">
        <v>145056</v>
      </c>
      <c r="T54" s="47">
        <f t="shared" si="8"/>
        <v>38.283452098178941</v>
      </c>
      <c r="U54" s="46">
        <v>300</v>
      </c>
      <c r="V54" s="46">
        <v>6209</v>
      </c>
      <c r="W54" s="46">
        <v>24133</v>
      </c>
      <c r="X54" s="46">
        <f t="shared" si="9"/>
        <v>30642</v>
      </c>
      <c r="Y54" s="46">
        <v>40863</v>
      </c>
      <c r="Z54" s="46">
        <v>192428</v>
      </c>
      <c r="AA54" s="49">
        <v>13537</v>
      </c>
      <c r="AB54" s="49">
        <v>116048</v>
      </c>
      <c r="AC54" s="50">
        <v>41932</v>
      </c>
      <c r="AD54" s="49">
        <v>182854</v>
      </c>
      <c r="AE54" s="52">
        <v>15918</v>
      </c>
      <c r="AF54" s="52">
        <v>2376</v>
      </c>
      <c r="AG54" s="53">
        <v>417</v>
      </c>
      <c r="AH54" s="53">
        <v>18</v>
      </c>
      <c r="AI54" s="52">
        <v>18729</v>
      </c>
      <c r="AJ54" s="52">
        <v>13757</v>
      </c>
      <c r="AK54" s="52">
        <v>12351</v>
      </c>
      <c r="AL54" s="53">
        <v>12</v>
      </c>
      <c r="AM54" s="53">
        <v>53</v>
      </c>
      <c r="AN54" s="54">
        <v>1950</v>
      </c>
      <c r="AO54" s="55">
        <f t="shared" si="10"/>
        <v>0.51464766429136977</v>
      </c>
      <c r="AP54" s="54">
        <v>17757</v>
      </c>
      <c r="AQ54" s="55">
        <f t="shared" si="11"/>
        <v>4.68646080760095</v>
      </c>
      <c r="AR54" s="54">
        <v>90</v>
      </c>
      <c r="AS54" s="54">
        <v>9194</v>
      </c>
      <c r="AT54" s="54">
        <v>9992</v>
      </c>
      <c r="AU54" s="54">
        <v>36584</v>
      </c>
      <c r="AV54" s="57">
        <v>532</v>
      </c>
      <c r="AW54" s="54">
        <v>45778</v>
      </c>
      <c r="AX54" s="55">
        <f t="shared" si="12"/>
        <v>12.081815782528372</v>
      </c>
      <c r="AY54" s="55">
        <f t="shared" si="13"/>
        <v>2.5780255673818777</v>
      </c>
      <c r="AZ54" s="54">
        <v>524</v>
      </c>
      <c r="BA54" s="54">
        <v>6000</v>
      </c>
      <c r="BB54" s="54">
        <v>32770</v>
      </c>
      <c r="BC54" s="58">
        <v>995</v>
      </c>
      <c r="BD54" s="59">
        <v>3140</v>
      </c>
      <c r="BE54" s="60">
        <f t="shared" si="14"/>
        <v>0.82871470044866724</v>
      </c>
    </row>
    <row r="55" spans="1:57" s="38" customFormat="1" ht="12.75" x14ac:dyDescent="0.2">
      <c r="A55" s="3" t="s">
        <v>97</v>
      </c>
      <c r="B55" s="38" t="s">
        <v>254</v>
      </c>
      <c r="C55" s="3" t="s">
        <v>198</v>
      </c>
      <c r="D55" s="3" t="s">
        <v>4</v>
      </c>
      <c r="E55" s="39">
        <v>2185</v>
      </c>
      <c r="F55" s="40">
        <v>52</v>
      </c>
      <c r="G55" s="40">
        <v>780</v>
      </c>
      <c r="H55" s="42">
        <v>13</v>
      </c>
      <c r="I55" s="42">
        <v>0</v>
      </c>
      <c r="J55" s="42">
        <v>13</v>
      </c>
      <c r="K55" s="42">
        <v>5</v>
      </c>
      <c r="L55" s="42">
        <v>1</v>
      </c>
      <c r="M55" s="44">
        <v>784</v>
      </c>
      <c r="N55" s="44">
        <v>1930</v>
      </c>
      <c r="O55" s="44">
        <v>2005</v>
      </c>
      <c r="P55" s="44">
        <v>2015</v>
      </c>
      <c r="Q55" s="45" t="s">
        <v>17</v>
      </c>
      <c r="R55" s="45" t="s">
        <v>10</v>
      </c>
      <c r="S55" s="46">
        <v>14900</v>
      </c>
      <c r="T55" s="47">
        <f t="shared" si="8"/>
        <v>6.8192219679633865</v>
      </c>
      <c r="U55" s="46">
        <v>300</v>
      </c>
      <c r="V55" s="46">
        <v>3933</v>
      </c>
      <c r="W55" s="46">
        <v>0</v>
      </c>
      <c r="X55" s="46">
        <f t="shared" si="9"/>
        <v>4233</v>
      </c>
      <c r="Y55" s="46">
        <v>12251</v>
      </c>
      <c r="Z55" s="46">
        <v>31384</v>
      </c>
      <c r="AA55" s="49">
        <v>3131</v>
      </c>
      <c r="AB55" s="49">
        <v>14488</v>
      </c>
      <c r="AC55" s="50">
        <v>9917</v>
      </c>
      <c r="AD55" s="49">
        <v>28131</v>
      </c>
      <c r="AE55" s="52">
        <v>5648</v>
      </c>
      <c r="AF55" s="53">
        <v>221</v>
      </c>
      <c r="AG55" s="53">
        <v>162</v>
      </c>
      <c r="AH55" s="53">
        <v>1</v>
      </c>
      <c r="AI55" s="52">
        <v>6032</v>
      </c>
      <c r="AJ55" s="52">
        <v>14577</v>
      </c>
      <c r="AK55" s="52">
        <v>23021</v>
      </c>
      <c r="AL55" s="53">
        <v>4</v>
      </c>
      <c r="AM55" s="53">
        <v>52</v>
      </c>
      <c r="AN55" s="57">
        <v>454</v>
      </c>
      <c r="AO55" s="55">
        <f t="shared" si="10"/>
        <v>0.20778032036613273</v>
      </c>
      <c r="AP55" s="54">
        <v>1785</v>
      </c>
      <c r="AQ55" s="55">
        <f t="shared" si="11"/>
        <v>0.81693363844393596</v>
      </c>
      <c r="AR55" s="54">
        <v>100</v>
      </c>
      <c r="AS55" s="54">
        <v>389</v>
      </c>
      <c r="AT55" s="54">
        <v>730</v>
      </c>
      <c r="AU55" s="54">
        <v>2202</v>
      </c>
      <c r="AV55" s="57">
        <v>0</v>
      </c>
      <c r="AW55" s="54">
        <v>2591</v>
      </c>
      <c r="AX55" s="55">
        <f t="shared" si="12"/>
        <v>1.185812356979405</v>
      </c>
      <c r="AY55" s="55">
        <f t="shared" si="13"/>
        <v>1.4515406162464985</v>
      </c>
      <c r="AZ55" s="54">
        <v>12</v>
      </c>
      <c r="BA55" s="54">
        <v>300</v>
      </c>
      <c r="BB55" s="54">
        <v>11209</v>
      </c>
      <c r="BC55" s="58">
        <v>47</v>
      </c>
      <c r="BD55" s="59">
        <v>664</v>
      </c>
      <c r="BE55" s="60">
        <f t="shared" si="14"/>
        <v>0.30389016018306636</v>
      </c>
    </row>
    <row r="56" spans="1:57" s="38" customFormat="1" ht="12.75" x14ac:dyDescent="0.2">
      <c r="A56" s="3" t="s">
        <v>101</v>
      </c>
      <c r="B56" s="38" t="s">
        <v>258</v>
      </c>
      <c r="C56" s="3" t="s">
        <v>168</v>
      </c>
      <c r="D56" s="3" t="s">
        <v>4</v>
      </c>
      <c r="E56" s="39">
        <v>1214</v>
      </c>
      <c r="F56" s="40">
        <v>32</v>
      </c>
      <c r="G56" s="40">
        <v>280</v>
      </c>
      <c r="H56" s="42">
        <v>1</v>
      </c>
      <c r="I56" s="42">
        <v>0.1</v>
      </c>
      <c r="J56" s="42">
        <v>1.1000000000000001</v>
      </c>
      <c r="K56" s="42">
        <v>1</v>
      </c>
      <c r="L56" s="42">
        <v>1</v>
      </c>
      <c r="M56" s="44">
        <v>900</v>
      </c>
      <c r="N56" s="44">
        <v>1900</v>
      </c>
      <c r="O56" s="44">
        <v>2018</v>
      </c>
      <c r="P56" s="44">
        <v>2020</v>
      </c>
      <c r="Q56" s="45" t="s">
        <v>10</v>
      </c>
      <c r="R56" s="45" t="s">
        <v>9</v>
      </c>
      <c r="S56" s="46">
        <v>22152</v>
      </c>
      <c r="T56" s="47">
        <f t="shared" si="8"/>
        <v>18.247116968698517</v>
      </c>
      <c r="U56" s="46">
        <v>0</v>
      </c>
      <c r="V56" s="46">
        <v>590</v>
      </c>
      <c r="W56" s="46">
        <v>13128</v>
      </c>
      <c r="X56" s="46">
        <f t="shared" si="9"/>
        <v>13718</v>
      </c>
      <c r="Y56" s="46">
        <v>19128</v>
      </c>
      <c r="Z56" s="46">
        <v>41870</v>
      </c>
      <c r="AA56" s="49">
        <v>4407</v>
      </c>
      <c r="AB56" s="49">
        <v>21400</v>
      </c>
      <c r="AC56" s="50">
        <v>5310</v>
      </c>
      <c r="AD56" s="49">
        <v>32617</v>
      </c>
      <c r="AE56" s="52">
        <v>5300</v>
      </c>
      <c r="AF56" s="53">
        <v>52</v>
      </c>
      <c r="AG56" s="53">
        <v>13</v>
      </c>
      <c r="AH56" s="53">
        <v>10</v>
      </c>
      <c r="AI56" s="52">
        <v>5375</v>
      </c>
      <c r="AJ56" s="52">
        <v>13158</v>
      </c>
      <c r="AK56" s="52">
        <v>10598</v>
      </c>
      <c r="AL56" s="53">
        <v>6</v>
      </c>
      <c r="AM56" s="53">
        <v>52</v>
      </c>
      <c r="AN56" s="57">
        <v>760</v>
      </c>
      <c r="AO56" s="55">
        <f t="shared" si="10"/>
        <v>0.62602965403624378</v>
      </c>
      <c r="AP56" s="54">
        <v>1440</v>
      </c>
      <c r="AQ56" s="55">
        <f t="shared" si="11"/>
        <v>1.186161449752883</v>
      </c>
      <c r="AR56" s="54">
        <v>240</v>
      </c>
      <c r="AS56" s="54">
        <v>112</v>
      </c>
      <c r="AT56" s="54">
        <v>1454</v>
      </c>
      <c r="AU56" s="57">
        <v>0</v>
      </c>
      <c r="AV56" s="57">
        <v>2</v>
      </c>
      <c r="AW56" s="57">
        <v>112</v>
      </c>
      <c r="AX56" s="55">
        <f t="shared" si="12"/>
        <v>9.2257001647446463E-2</v>
      </c>
      <c r="AY56" s="55">
        <f t="shared" si="13"/>
        <v>7.7777777777777779E-2</v>
      </c>
      <c r="AZ56" s="54">
        <v>6</v>
      </c>
      <c r="BA56" s="54">
        <v>130</v>
      </c>
      <c r="BB56" s="54">
        <v>1200</v>
      </c>
      <c r="BC56" s="58">
        <v>48</v>
      </c>
      <c r="BD56" s="59">
        <v>792</v>
      </c>
      <c r="BE56" s="60">
        <f t="shared" si="14"/>
        <v>0.65238879736408562</v>
      </c>
    </row>
    <row r="57" spans="1:57" s="38" customFormat="1" ht="12.75" x14ac:dyDescent="0.2">
      <c r="A57" s="3" t="s">
        <v>103</v>
      </c>
      <c r="B57" s="38" t="s">
        <v>260</v>
      </c>
      <c r="C57" s="3" t="s">
        <v>181</v>
      </c>
      <c r="D57" s="3" t="s">
        <v>4</v>
      </c>
      <c r="E57" s="40">
        <v>742</v>
      </c>
      <c r="F57" s="40">
        <v>52</v>
      </c>
      <c r="G57" s="40">
        <v>936</v>
      </c>
      <c r="H57" s="42">
        <v>26</v>
      </c>
      <c r="I57" s="42">
        <v>0</v>
      </c>
      <c r="J57" s="42">
        <v>26</v>
      </c>
      <c r="K57" s="42">
        <v>4</v>
      </c>
      <c r="L57" s="42">
        <v>2</v>
      </c>
      <c r="M57" s="44">
        <v>800</v>
      </c>
      <c r="N57" s="44">
        <v>1899</v>
      </c>
      <c r="O57" s="44">
        <v>1978</v>
      </c>
      <c r="P57" s="44">
        <v>2018</v>
      </c>
      <c r="Q57" s="45" t="s">
        <v>10</v>
      </c>
      <c r="R57" s="45" t="s">
        <v>10</v>
      </c>
      <c r="S57" s="46">
        <v>27772</v>
      </c>
      <c r="T57" s="47">
        <f t="shared" si="8"/>
        <v>37.428571428571431</v>
      </c>
      <c r="U57" s="46">
        <v>200</v>
      </c>
      <c r="V57" s="46">
        <v>2100</v>
      </c>
      <c r="W57" s="46">
        <v>5200</v>
      </c>
      <c r="X57" s="46">
        <f t="shared" si="9"/>
        <v>7500</v>
      </c>
      <c r="Y57" s="46">
        <v>17575</v>
      </c>
      <c r="Z57" s="46">
        <v>47647</v>
      </c>
      <c r="AA57" s="49">
        <v>3599</v>
      </c>
      <c r="AB57" s="49">
        <v>24784</v>
      </c>
      <c r="AC57" s="50">
        <v>8098</v>
      </c>
      <c r="AD57" s="49">
        <v>37005</v>
      </c>
      <c r="AE57" s="52">
        <v>6574</v>
      </c>
      <c r="AF57" s="53">
        <v>997</v>
      </c>
      <c r="AG57" s="53">
        <v>26</v>
      </c>
      <c r="AH57" s="53">
        <v>58</v>
      </c>
      <c r="AI57" s="52">
        <v>7655</v>
      </c>
      <c r="AJ57" s="52">
        <v>13757</v>
      </c>
      <c r="AK57" s="52">
        <v>12351</v>
      </c>
      <c r="AL57" s="53">
        <v>1</v>
      </c>
      <c r="AM57" s="53">
        <v>52</v>
      </c>
      <c r="AN57" s="57">
        <v>470</v>
      </c>
      <c r="AO57" s="55">
        <f t="shared" si="10"/>
        <v>0.63342318059299196</v>
      </c>
      <c r="AP57" s="54">
        <v>1908</v>
      </c>
      <c r="AQ57" s="55">
        <f t="shared" si="11"/>
        <v>2.5714285714285716</v>
      </c>
      <c r="AR57" s="54">
        <v>425</v>
      </c>
      <c r="AS57" s="54">
        <v>1231</v>
      </c>
      <c r="AT57" s="54">
        <v>2007</v>
      </c>
      <c r="AU57" s="54">
        <v>2431</v>
      </c>
      <c r="AV57" s="57">
        <v>68</v>
      </c>
      <c r="AW57" s="54">
        <v>3662</v>
      </c>
      <c r="AX57" s="55">
        <f t="shared" si="12"/>
        <v>4.9353099730458219</v>
      </c>
      <c r="AY57" s="55">
        <f t="shared" si="13"/>
        <v>1.9192872117400419</v>
      </c>
      <c r="AZ57" s="54">
        <v>110</v>
      </c>
      <c r="BA57" s="54">
        <v>200</v>
      </c>
      <c r="BB57" s="54">
        <v>684</v>
      </c>
      <c r="BC57" s="58">
        <v>44</v>
      </c>
      <c r="BD57" s="59">
        <v>442</v>
      </c>
      <c r="BE57" s="60">
        <f t="shared" si="14"/>
        <v>0.59568733153638809</v>
      </c>
    </row>
    <row r="58" spans="1:57" s="38" customFormat="1" ht="12.75" x14ac:dyDescent="0.2">
      <c r="A58" s="3" t="s">
        <v>104</v>
      </c>
      <c r="B58" s="38" t="s">
        <v>261</v>
      </c>
      <c r="C58" s="3" t="s">
        <v>201</v>
      </c>
      <c r="D58" s="3" t="s">
        <v>4</v>
      </c>
      <c r="E58" s="39">
        <v>10688</v>
      </c>
      <c r="F58" s="40">
        <v>52</v>
      </c>
      <c r="G58" s="39">
        <v>1960</v>
      </c>
      <c r="H58" s="42">
        <v>165</v>
      </c>
      <c r="I58" s="42">
        <v>0</v>
      </c>
      <c r="J58" s="42">
        <v>165</v>
      </c>
      <c r="K58" s="42">
        <v>6</v>
      </c>
      <c r="L58" s="42">
        <v>8</v>
      </c>
      <c r="M58" s="43">
        <v>11500</v>
      </c>
      <c r="N58" s="44">
        <v>1995</v>
      </c>
      <c r="O58" s="44">
        <v>2011</v>
      </c>
      <c r="P58" s="44">
        <v>2011</v>
      </c>
      <c r="Q58" s="45" t="s">
        <v>9</v>
      </c>
      <c r="R58" s="45" t="s">
        <v>9</v>
      </c>
      <c r="S58" s="46">
        <v>309385</v>
      </c>
      <c r="T58" s="47">
        <f t="shared" si="8"/>
        <v>28.946949850299401</v>
      </c>
      <c r="U58" s="46">
        <v>0</v>
      </c>
      <c r="V58" s="46">
        <v>16938</v>
      </c>
      <c r="W58" s="46">
        <v>0</v>
      </c>
      <c r="X58" s="46">
        <f t="shared" si="9"/>
        <v>16938</v>
      </c>
      <c r="Y58" s="46">
        <v>8449</v>
      </c>
      <c r="Z58" s="46">
        <v>334772</v>
      </c>
      <c r="AA58" s="49">
        <v>59133</v>
      </c>
      <c r="AB58" s="49">
        <v>161205</v>
      </c>
      <c r="AC58" s="50">
        <v>69656</v>
      </c>
      <c r="AD58" s="49">
        <v>291757</v>
      </c>
      <c r="AE58" s="52">
        <v>32120</v>
      </c>
      <c r="AF58" s="52">
        <v>3130</v>
      </c>
      <c r="AG58" s="52">
        <v>1917</v>
      </c>
      <c r="AH58" s="53">
        <v>14</v>
      </c>
      <c r="AI58" s="52">
        <v>37181</v>
      </c>
      <c r="AJ58" s="52">
        <v>13757</v>
      </c>
      <c r="AK58" s="52">
        <v>12351</v>
      </c>
      <c r="AL58" s="53">
        <v>192</v>
      </c>
      <c r="AM58" s="53">
        <v>53</v>
      </c>
      <c r="AN58" s="54">
        <v>1788</v>
      </c>
      <c r="AO58" s="55">
        <f t="shared" si="10"/>
        <v>0.16729041916167664</v>
      </c>
      <c r="AP58" s="54">
        <v>6901</v>
      </c>
      <c r="AQ58" s="55">
        <f t="shared" si="11"/>
        <v>0.64567739520958078</v>
      </c>
      <c r="AR58" s="54">
        <v>1725</v>
      </c>
      <c r="AS58" s="54">
        <v>8177</v>
      </c>
      <c r="AT58" s="54">
        <v>16691</v>
      </c>
      <c r="AU58" s="54">
        <v>13951</v>
      </c>
      <c r="AV58" s="57">
        <v>244</v>
      </c>
      <c r="AW58" s="54">
        <v>22128</v>
      </c>
      <c r="AX58" s="55">
        <f t="shared" si="12"/>
        <v>2.0703592814371259</v>
      </c>
      <c r="AY58" s="55">
        <f t="shared" si="13"/>
        <v>3.2064918127807562</v>
      </c>
      <c r="AZ58" s="54">
        <v>1035</v>
      </c>
      <c r="BA58" s="54">
        <v>1725</v>
      </c>
      <c r="BB58" s="54">
        <v>23277</v>
      </c>
      <c r="BC58" s="58">
        <v>94</v>
      </c>
      <c r="BD58" s="59">
        <v>815</v>
      </c>
      <c r="BE58" s="60">
        <f t="shared" si="14"/>
        <v>7.6253742514970066E-2</v>
      </c>
    </row>
    <row r="59" spans="1:57" s="38" customFormat="1" ht="12.75" x14ac:dyDescent="0.2">
      <c r="A59" s="3" t="s">
        <v>106</v>
      </c>
      <c r="B59" s="38" t="s">
        <v>263</v>
      </c>
      <c r="C59" s="3" t="s">
        <v>176</v>
      </c>
      <c r="D59" s="3" t="s">
        <v>4</v>
      </c>
      <c r="E59" s="39">
        <v>1604</v>
      </c>
      <c r="F59" s="40">
        <v>52</v>
      </c>
      <c r="G59" s="40">
        <v>560</v>
      </c>
      <c r="H59" s="42">
        <v>26</v>
      </c>
      <c r="I59" s="42">
        <v>0</v>
      </c>
      <c r="J59" s="42">
        <v>26</v>
      </c>
      <c r="K59" s="42">
        <v>0</v>
      </c>
      <c r="L59" s="42">
        <v>2</v>
      </c>
      <c r="M59" s="43">
        <v>1700</v>
      </c>
      <c r="N59" s="44">
        <v>1835</v>
      </c>
      <c r="O59" s="44">
        <v>2005</v>
      </c>
      <c r="P59" s="44">
        <v>2012</v>
      </c>
      <c r="Q59" s="45" t="s">
        <v>5</v>
      </c>
      <c r="R59" s="45" t="s">
        <v>10</v>
      </c>
      <c r="S59" s="46">
        <v>31829</v>
      </c>
      <c r="T59" s="47">
        <f t="shared" si="8"/>
        <v>19.843516209476309</v>
      </c>
      <c r="U59" s="46">
        <v>720</v>
      </c>
      <c r="V59" s="46">
        <v>0</v>
      </c>
      <c r="W59" s="46">
        <v>5500</v>
      </c>
      <c r="X59" s="46">
        <f t="shared" si="9"/>
        <v>6220</v>
      </c>
      <c r="Y59" s="46">
        <v>5500</v>
      </c>
      <c r="Z59" s="46">
        <v>38049</v>
      </c>
      <c r="AA59" s="49">
        <v>3242</v>
      </c>
      <c r="AB59" s="49">
        <v>22182</v>
      </c>
      <c r="AC59" s="50">
        <v>7061</v>
      </c>
      <c r="AD59" s="49">
        <v>33530</v>
      </c>
      <c r="AE59" s="52">
        <v>4609</v>
      </c>
      <c r="AF59" s="53">
        <v>465</v>
      </c>
      <c r="AG59" s="53">
        <v>369</v>
      </c>
      <c r="AH59" s="53">
        <v>8</v>
      </c>
      <c r="AI59" s="52">
        <v>5451</v>
      </c>
      <c r="AJ59" s="52">
        <v>13158</v>
      </c>
      <c r="AK59" s="52">
        <v>10598</v>
      </c>
      <c r="AL59" s="53">
        <v>0</v>
      </c>
      <c r="AM59" s="53">
        <v>53</v>
      </c>
      <c r="AN59" s="57">
        <v>486</v>
      </c>
      <c r="AO59" s="55">
        <f t="shared" si="10"/>
        <v>0.3029925187032419</v>
      </c>
      <c r="AP59" s="57">
        <v>840</v>
      </c>
      <c r="AQ59" s="55">
        <f t="shared" si="11"/>
        <v>0.52369077306733169</v>
      </c>
      <c r="AR59" s="54">
        <v>583</v>
      </c>
      <c r="AS59" s="54">
        <v>1468</v>
      </c>
      <c r="AT59" s="54">
        <v>2328</v>
      </c>
      <c r="AU59" s="54">
        <v>2930</v>
      </c>
      <c r="AV59" s="57">
        <v>0</v>
      </c>
      <c r="AW59" s="54">
        <v>4398</v>
      </c>
      <c r="AX59" s="55">
        <f t="shared" si="12"/>
        <v>2.7418952618453867</v>
      </c>
      <c r="AY59" s="55">
        <f t="shared" si="13"/>
        <v>5.2357142857142858</v>
      </c>
      <c r="AZ59" s="54">
        <v>18</v>
      </c>
      <c r="BA59" s="54"/>
      <c r="BB59" s="54">
        <v>1705</v>
      </c>
      <c r="BC59" s="58">
        <v>62</v>
      </c>
      <c r="BD59" s="59">
        <v>1261</v>
      </c>
      <c r="BE59" s="60">
        <f t="shared" si="14"/>
        <v>0.78615960099750626</v>
      </c>
    </row>
    <row r="60" spans="1:57" s="38" customFormat="1" ht="12.75" x14ac:dyDescent="0.2">
      <c r="A60" s="3" t="s">
        <v>111</v>
      </c>
      <c r="B60" s="38" t="s">
        <v>268</v>
      </c>
      <c r="C60" s="3" t="s">
        <v>173</v>
      </c>
      <c r="D60" s="3" t="s">
        <v>4</v>
      </c>
      <c r="E60" s="39">
        <v>1211</v>
      </c>
      <c r="F60" s="40">
        <v>52</v>
      </c>
      <c r="G60" s="39">
        <v>1248</v>
      </c>
      <c r="H60" s="42">
        <v>24</v>
      </c>
      <c r="I60" s="42">
        <v>3</v>
      </c>
      <c r="J60" s="42">
        <v>27</v>
      </c>
      <c r="K60" s="42">
        <v>15</v>
      </c>
      <c r="L60" s="42">
        <v>2</v>
      </c>
      <c r="M60" s="43">
        <v>1250</v>
      </c>
      <c r="N60" s="44">
        <v>1907</v>
      </c>
      <c r="O60" s="44">
        <v>1979</v>
      </c>
      <c r="P60" s="44">
        <v>2016</v>
      </c>
      <c r="Q60" s="45" t="s">
        <v>10</v>
      </c>
      <c r="R60" s="45" t="s">
        <v>9</v>
      </c>
      <c r="S60" s="46">
        <v>45716</v>
      </c>
      <c r="T60" s="47">
        <f t="shared" si="8"/>
        <v>37.750619322873661</v>
      </c>
      <c r="U60" s="46">
        <v>837</v>
      </c>
      <c r="V60" s="46">
        <v>2500</v>
      </c>
      <c r="W60" s="46">
        <v>2000</v>
      </c>
      <c r="X60" s="46">
        <f t="shared" si="9"/>
        <v>5337</v>
      </c>
      <c r="Y60" s="46">
        <v>10637</v>
      </c>
      <c r="Z60" s="46">
        <v>59690</v>
      </c>
      <c r="AA60" s="49">
        <v>5208</v>
      </c>
      <c r="AB60" s="49">
        <v>37226</v>
      </c>
      <c r="AC60" s="50">
        <v>13930</v>
      </c>
      <c r="AD60" s="49">
        <v>61026</v>
      </c>
      <c r="AE60" s="52">
        <v>6220</v>
      </c>
      <c r="AF60" s="53">
        <v>915</v>
      </c>
      <c r="AG60" s="53">
        <v>208</v>
      </c>
      <c r="AH60" s="53">
        <v>38</v>
      </c>
      <c r="AI60" s="52">
        <v>7381</v>
      </c>
      <c r="AJ60" s="52">
        <v>13757</v>
      </c>
      <c r="AK60" s="52">
        <v>10598</v>
      </c>
      <c r="AL60" s="53">
        <v>5</v>
      </c>
      <c r="AM60" s="53">
        <v>52</v>
      </c>
      <c r="AN60" s="57">
        <v>553</v>
      </c>
      <c r="AO60" s="55">
        <f t="shared" si="10"/>
        <v>0.45664739884393063</v>
      </c>
      <c r="AP60" s="54">
        <v>3961</v>
      </c>
      <c r="AQ60" s="55">
        <f t="shared" si="11"/>
        <v>3.2708505367464906</v>
      </c>
      <c r="AR60" s="54">
        <v>1898</v>
      </c>
      <c r="AS60" s="54">
        <v>1093</v>
      </c>
      <c r="AT60" s="54">
        <v>1279</v>
      </c>
      <c r="AU60" s="54">
        <v>3562</v>
      </c>
      <c r="AV60" s="57">
        <v>26</v>
      </c>
      <c r="AW60" s="54">
        <v>4655</v>
      </c>
      <c r="AX60" s="55">
        <f t="shared" si="12"/>
        <v>3.8439306358381504</v>
      </c>
      <c r="AY60" s="55">
        <f t="shared" si="13"/>
        <v>1.1752082807371875</v>
      </c>
      <c r="AZ60" s="54">
        <v>44</v>
      </c>
      <c r="BA60" s="54">
        <v>45</v>
      </c>
      <c r="BB60" s="54">
        <v>926</v>
      </c>
      <c r="BC60" s="58">
        <v>148</v>
      </c>
      <c r="BD60" s="59">
        <v>570</v>
      </c>
      <c r="BE60" s="60">
        <f t="shared" si="14"/>
        <v>0.47068538398018167</v>
      </c>
    </row>
    <row r="61" spans="1:57" s="38" customFormat="1" ht="12.75" x14ac:dyDescent="0.2">
      <c r="A61" s="3" t="s">
        <v>113</v>
      </c>
      <c r="B61" s="38" t="s">
        <v>270</v>
      </c>
      <c r="C61" s="3" t="s">
        <v>191</v>
      </c>
      <c r="D61" s="3" t="s">
        <v>4</v>
      </c>
      <c r="E61" s="39">
        <v>1019</v>
      </c>
      <c r="F61" s="40">
        <v>52</v>
      </c>
      <c r="G61" s="39">
        <v>1352</v>
      </c>
      <c r="H61" s="42">
        <v>33</v>
      </c>
      <c r="I61" s="42">
        <v>0</v>
      </c>
      <c r="J61" s="42">
        <v>33</v>
      </c>
      <c r="K61" s="42">
        <v>3</v>
      </c>
      <c r="L61" s="42">
        <v>2</v>
      </c>
      <c r="M61" s="43">
        <v>1700</v>
      </c>
      <c r="N61" s="44">
        <v>1870</v>
      </c>
      <c r="O61" s="44">
        <v>1920</v>
      </c>
      <c r="P61" s="44">
        <v>2018</v>
      </c>
      <c r="Q61" s="45" t="s">
        <v>10</v>
      </c>
      <c r="R61" s="45" t="s">
        <v>17</v>
      </c>
      <c r="S61" s="46">
        <v>51626</v>
      </c>
      <c r="T61" s="47">
        <f t="shared" si="8"/>
        <v>50.663395485770366</v>
      </c>
      <c r="U61" s="46">
        <v>200</v>
      </c>
      <c r="V61" s="46">
        <v>0</v>
      </c>
      <c r="W61" s="46">
        <v>9500</v>
      </c>
      <c r="X61" s="46">
        <f t="shared" si="9"/>
        <v>9700</v>
      </c>
      <c r="Y61" s="46">
        <v>31447</v>
      </c>
      <c r="Z61" s="46">
        <v>83273</v>
      </c>
      <c r="AA61" s="49">
        <v>7580</v>
      </c>
      <c r="AB61" s="49">
        <v>32626</v>
      </c>
      <c r="AC61" s="50">
        <v>29693</v>
      </c>
      <c r="AD61" s="49">
        <v>70807</v>
      </c>
      <c r="AE61" s="52">
        <v>9537</v>
      </c>
      <c r="AF61" s="53">
        <v>565</v>
      </c>
      <c r="AG61" s="53">
        <v>235</v>
      </c>
      <c r="AH61" s="53">
        <v>38</v>
      </c>
      <c r="AI61" s="52">
        <v>10375</v>
      </c>
      <c r="AJ61" s="52">
        <v>13158</v>
      </c>
      <c r="AK61" s="52">
        <v>10598</v>
      </c>
      <c r="AL61" s="53">
        <v>15</v>
      </c>
      <c r="AM61" s="53">
        <v>52</v>
      </c>
      <c r="AN61" s="57">
        <v>333</v>
      </c>
      <c r="AO61" s="55">
        <f t="shared" si="10"/>
        <v>0.32679097154072623</v>
      </c>
      <c r="AP61" s="54">
        <v>2323</v>
      </c>
      <c r="AQ61" s="55">
        <f t="shared" si="11"/>
        <v>2.2796859666339548</v>
      </c>
      <c r="AR61" s="54">
        <v>156</v>
      </c>
      <c r="AS61" s="54">
        <v>2237</v>
      </c>
      <c r="AT61" s="54">
        <v>2401</v>
      </c>
      <c r="AU61" s="54">
        <v>5040</v>
      </c>
      <c r="AV61" s="57">
        <v>67</v>
      </c>
      <c r="AW61" s="54">
        <v>7277</v>
      </c>
      <c r="AX61" s="55">
        <f t="shared" si="12"/>
        <v>7.1413150147203144</v>
      </c>
      <c r="AY61" s="55">
        <f t="shared" si="13"/>
        <v>3.1325871717606542</v>
      </c>
      <c r="AZ61" s="54">
        <v>42</v>
      </c>
      <c r="BA61" s="54">
        <v>1500</v>
      </c>
      <c r="BB61" s="54">
        <v>2992</v>
      </c>
      <c r="BC61" s="58">
        <v>61</v>
      </c>
      <c r="BD61" s="59">
        <v>596</v>
      </c>
      <c r="BE61" s="60">
        <f t="shared" si="14"/>
        <v>0.58488714425907751</v>
      </c>
    </row>
    <row r="62" spans="1:57" s="38" customFormat="1" ht="12.75" x14ac:dyDescent="0.2">
      <c r="A62" s="3" t="s">
        <v>115</v>
      </c>
      <c r="B62" s="38" t="s">
        <v>271</v>
      </c>
      <c r="C62" s="3" t="s">
        <v>198</v>
      </c>
      <c r="D62" s="3" t="s">
        <v>4</v>
      </c>
      <c r="E62" s="39">
        <v>1845</v>
      </c>
      <c r="F62" s="40">
        <v>52</v>
      </c>
      <c r="G62" s="39">
        <v>1976</v>
      </c>
      <c r="H62" s="42">
        <v>75</v>
      </c>
      <c r="I62" s="42">
        <v>7</v>
      </c>
      <c r="J62" s="42">
        <v>82</v>
      </c>
      <c r="K62" s="42">
        <v>12</v>
      </c>
      <c r="L62" s="42">
        <v>4</v>
      </c>
      <c r="M62" s="43">
        <v>2640</v>
      </c>
      <c r="N62" s="44">
        <v>1906</v>
      </c>
      <c r="O62" s="44">
        <v>1998</v>
      </c>
      <c r="P62" s="44">
        <v>1998</v>
      </c>
      <c r="Q62" s="45" t="s">
        <v>10</v>
      </c>
      <c r="R62" s="45" t="s">
        <v>5</v>
      </c>
      <c r="S62" s="46">
        <v>140000</v>
      </c>
      <c r="T62" s="47">
        <f t="shared" si="8"/>
        <v>75.88075880758808</v>
      </c>
      <c r="U62" s="46">
        <v>200</v>
      </c>
      <c r="V62" s="46">
        <v>3838</v>
      </c>
      <c r="W62" s="46">
        <v>6156</v>
      </c>
      <c r="X62" s="46">
        <f t="shared" si="9"/>
        <v>10194</v>
      </c>
      <c r="Y62" s="46">
        <v>7340</v>
      </c>
      <c r="Z62" s="46">
        <v>151378</v>
      </c>
      <c r="AA62" s="49" t="s">
        <v>6</v>
      </c>
      <c r="AB62" s="49">
        <v>90778</v>
      </c>
      <c r="AC62" s="50">
        <v>30784</v>
      </c>
      <c r="AD62" s="49" t="s">
        <v>6</v>
      </c>
      <c r="AE62" s="52">
        <v>11520</v>
      </c>
      <c r="AF62" s="52">
        <v>1740</v>
      </c>
      <c r="AG62" s="53">
        <v>475</v>
      </c>
      <c r="AH62" s="53">
        <v>107</v>
      </c>
      <c r="AI62" s="52">
        <v>13842</v>
      </c>
      <c r="AJ62" s="52">
        <v>820</v>
      </c>
      <c r="AK62" s="52">
        <v>10670</v>
      </c>
      <c r="AL62" s="53">
        <v>12</v>
      </c>
      <c r="AM62" s="53">
        <v>54</v>
      </c>
      <c r="AN62" s="54">
        <v>2336</v>
      </c>
      <c r="AO62" s="55">
        <f t="shared" si="10"/>
        <v>1.2661246612466124</v>
      </c>
      <c r="AP62" s="54">
        <v>18241</v>
      </c>
      <c r="AQ62" s="55">
        <f t="shared" si="11"/>
        <v>9.8867208672086715</v>
      </c>
      <c r="AR62" s="54">
        <v>1050</v>
      </c>
      <c r="AS62" s="54">
        <v>542</v>
      </c>
      <c r="AT62" s="54">
        <v>872</v>
      </c>
      <c r="AU62" s="54">
        <v>13196</v>
      </c>
      <c r="AV62" s="57">
        <v>122</v>
      </c>
      <c r="AW62" s="54">
        <v>13738</v>
      </c>
      <c r="AX62" s="55">
        <f t="shared" si="12"/>
        <v>7.4460704607046067</v>
      </c>
      <c r="AY62" s="55">
        <f t="shared" si="13"/>
        <v>0.75313853407159692</v>
      </c>
      <c r="AZ62" s="54">
        <v>1209</v>
      </c>
      <c r="BA62" s="54">
        <v>11120</v>
      </c>
      <c r="BB62" s="54">
        <v>106294</v>
      </c>
      <c r="BC62" s="58">
        <v>128</v>
      </c>
      <c r="BD62" s="59">
        <v>855</v>
      </c>
      <c r="BE62" s="60">
        <f t="shared" si="14"/>
        <v>0.46341463414634149</v>
      </c>
    </row>
    <row r="63" spans="1:57" s="38" customFormat="1" ht="12.75" x14ac:dyDescent="0.2">
      <c r="A63" s="3" t="s">
        <v>116</v>
      </c>
      <c r="B63" s="38" t="s">
        <v>272</v>
      </c>
      <c r="C63" s="3" t="s">
        <v>201</v>
      </c>
      <c r="D63" s="3" t="s">
        <v>4</v>
      </c>
      <c r="E63" s="39">
        <v>7682</v>
      </c>
      <c r="F63" s="40">
        <v>52</v>
      </c>
      <c r="G63" s="39">
        <v>2723</v>
      </c>
      <c r="H63" s="42">
        <v>121</v>
      </c>
      <c r="I63" s="42">
        <v>83</v>
      </c>
      <c r="J63" s="42">
        <v>204</v>
      </c>
      <c r="K63" s="42">
        <v>42</v>
      </c>
      <c r="L63" s="42">
        <v>5</v>
      </c>
      <c r="M63" s="43">
        <v>12900</v>
      </c>
      <c r="N63" s="44">
        <v>2019</v>
      </c>
      <c r="O63" s="45"/>
      <c r="P63" s="44">
        <v>2022</v>
      </c>
      <c r="Q63" s="45" t="s">
        <v>13</v>
      </c>
      <c r="R63" s="45" t="s">
        <v>13</v>
      </c>
      <c r="S63" s="46">
        <v>492291</v>
      </c>
      <c r="T63" s="47">
        <f t="shared" si="8"/>
        <v>64.083702160895598</v>
      </c>
      <c r="U63" s="46">
        <v>0</v>
      </c>
      <c r="V63" s="46">
        <v>8740</v>
      </c>
      <c r="W63" s="46">
        <v>5600</v>
      </c>
      <c r="X63" s="46">
        <f t="shared" si="9"/>
        <v>14340</v>
      </c>
      <c r="Y63" s="46">
        <v>12405</v>
      </c>
      <c r="Z63" s="46">
        <v>513436</v>
      </c>
      <c r="AA63" s="49">
        <v>45000</v>
      </c>
      <c r="AB63" s="49">
        <v>374372</v>
      </c>
      <c r="AC63" s="50">
        <v>64500</v>
      </c>
      <c r="AD63" s="49">
        <v>494372</v>
      </c>
      <c r="AE63" s="52">
        <v>37017</v>
      </c>
      <c r="AF63" s="52">
        <v>4601</v>
      </c>
      <c r="AG63" s="52">
        <v>2036</v>
      </c>
      <c r="AH63" s="53">
        <v>27</v>
      </c>
      <c r="AI63" s="52">
        <v>43681</v>
      </c>
      <c r="AJ63" s="52">
        <v>13807</v>
      </c>
      <c r="AK63" s="52">
        <v>12362</v>
      </c>
      <c r="AL63" s="53">
        <v>95</v>
      </c>
      <c r="AM63" s="53">
        <v>52</v>
      </c>
      <c r="AN63" s="54">
        <v>3823</v>
      </c>
      <c r="AO63" s="55">
        <f t="shared" si="10"/>
        <v>0.49765686019265815</v>
      </c>
      <c r="AP63" s="54">
        <v>77185</v>
      </c>
      <c r="AQ63" s="55">
        <f t="shared" si="11"/>
        <v>10.047513668315544</v>
      </c>
      <c r="AR63" s="54">
        <v>3640</v>
      </c>
      <c r="AS63" s="54">
        <v>11127</v>
      </c>
      <c r="AT63" s="54">
        <v>13077</v>
      </c>
      <c r="AU63" s="54">
        <v>86452</v>
      </c>
      <c r="AV63" s="57">
        <v>0</v>
      </c>
      <c r="AW63" s="54">
        <v>97579</v>
      </c>
      <c r="AX63" s="55">
        <f t="shared" si="12"/>
        <v>12.702291070033846</v>
      </c>
      <c r="AY63" s="55">
        <f t="shared" si="13"/>
        <v>1.2642223229902183</v>
      </c>
      <c r="AZ63" s="54">
        <v>7300</v>
      </c>
      <c r="BA63" s="54">
        <v>10220</v>
      </c>
      <c r="BB63" s="54">
        <v>23070</v>
      </c>
      <c r="BC63" s="58">
        <v>354</v>
      </c>
      <c r="BD63" s="59">
        <v>3374</v>
      </c>
      <c r="BE63" s="60">
        <f t="shared" si="14"/>
        <v>0.43920853944285343</v>
      </c>
    </row>
    <row r="64" spans="1:57" s="38" customFormat="1" ht="12.75" x14ac:dyDescent="0.2">
      <c r="A64" s="3" t="s">
        <v>117</v>
      </c>
      <c r="B64" s="38" t="s">
        <v>273</v>
      </c>
      <c r="C64" s="3" t="s">
        <v>191</v>
      </c>
      <c r="D64" s="3" t="s">
        <v>4</v>
      </c>
      <c r="E64" s="39">
        <v>2396</v>
      </c>
      <c r="F64" s="40">
        <v>24</v>
      </c>
      <c r="G64" s="40">
        <v>648</v>
      </c>
      <c r="H64" s="42">
        <v>12</v>
      </c>
      <c r="I64" s="42">
        <v>18</v>
      </c>
      <c r="J64" s="42">
        <v>30</v>
      </c>
      <c r="K64" s="42">
        <v>6</v>
      </c>
      <c r="L64" s="42">
        <v>3</v>
      </c>
      <c r="M64" s="43">
        <v>2000</v>
      </c>
      <c r="N64" s="44">
        <v>1906</v>
      </c>
      <c r="O64" s="44">
        <v>2019</v>
      </c>
      <c r="P64" s="44">
        <v>2021</v>
      </c>
      <c r="Q64" s="45" t="s">
        <v>13</v>
      </c>
      <c r="R64" s="45" t="s">
        <v>13</v>
      </c>
      <c r="S64" s="46">
        <v>44600</v>
      </c>
      <c r="T64" s="47">
        <f t="shared" si="8"/>
        <v>18.614357262103507</v>
      </c>
      <c r="U64" s="46">
        <v>0</v>
      </c>
      <c r="V64" s="46">
        <v>3547</v>
      </c>
      <c r="W64" s="46">
        <v>1500</v>
      </c>
      <c r="X64" s="46">
        <f t="shared" si="9"/>
        <v>5047</v>
      </c>
      <c r="Y64" s="46">
        <v>15175</v>
      </c>
      <c r="Z64" s="46">
        <v>63322</v>
      </c>
      <c r="AA64" s="49">
        <v>5003</v>
      </c>
      <c r="AB64" s="49">
        <v>28882</v>
      </c>
      <c r="AC64" s="50">
        <v>10070</v>
      </c>
      <c r="AD64" s="49">
        <v>45884</v>
      </c>
      <c r="AE64" s="52">
        <v>11895</v>
      </c>
      <c r="AF64" s="52">
        <v>1327</v>
      </c>
      <c r="AG64" s="53">
        <v>451</v>
      </c>
      <c r="AH64" s="53">
        <v>160</v>
      </c>
      <c r="AI64" s="52">
        <v>13833</v>
      </c>
      <c r="AJ64" s="52">
        <v>13158</v>
      </c>
      <c r="AK64" s="52">
        <v>10598</v>
      </c>
      <c r="AL64" s="53">
        <v>10</v>
      </c>
      <c r="AM64" s="53">
        <v>53</v>
      </c>
      <c r="AN64" s="57">
        <v>931</v>
      </c>
      <c r="AO64" s="55">
        <f t="shared" si="10"/>
        <v>0.38856427378964942</v>
      </c>
      <c r="AP64" s="57">
        <v>521</v>
      </c>
      <c r="AQ64" s="55">
        <f t="shared" si="11"/>
        <v>0.21744574290484139</v>
      </c>
      <c r="AR64" s="54">
        <v>121</v>
      </c>
      <c r="AS64" s="54">
        <v>1376</v>
      </c>
      <c r="AT64" s="54">
        <v>1660</v>
      </c>
      <c r="AU64" s="54">
        <v>3319</v>
      </c>
      <c r="AV64" s="57">
        <v>70</v>
      </c>
      <c r="AW64" s="54">
        <v>4695</v>
      </c>
      <c r="AX64" s="55">
        <f t="shared" si="12"/>
        <v>1.9595158597662772</v>
      </c>
      <c r="AY64" s="55">
        <f t="shared" si="13"/>
        <v>9.0115163147792714</v>
      </c>
      <c r="AZ64" s="54">
        <v>8</v>
      </c>
      <c r="BA64" s="54">
        <v>12</v>
      </c>
      <c r="BB64" s="54"/>
      <c r="BC64" s="58">
        <v>37</v>
      </c>
      <c r="BD64" s="59">
        <v>596</v>
      </c>
      <c r="BE64" s="60">
        <f t="shared" si="14"/>
        <v>0.24874791318864775</v>
      </c>
    </row>
    <row r="65" spans="1:57" s="38" customFormat="1" ht="12.75" x14ac:dyDescent="0.2">
      <c r="A65" s="3" t="s">
        <v>119</v>
      </c>
      <c r="B65" s="38" t="s">
        <v>275</v>
      </c>
      <c r="C65" s="3" t="s">
        <v>181</v>
      </c>
      <c r="D65" s="3" t="s">
        <v>4</v>
      </c>
      <c r="E65" s="39">
        <v>3059</v>
      </c>
      <c r="F65" s="40">
        <v>52</v>
      </c>
      <c r="G65" s="39">
        <v>1844</v>
      </c>
      <c r="H65" s="42">
        <v>69.5</v>
      </c>
      <c r="I65" s="42">
        <v>28</v>
      </c>
      <c r="J65" s="42">
        <v>97.5</v>
      </c>
      <c r="K65" s="42">
        <v>0</v>
      </c>
      <c r="L65" s="42">
        <v>4</v>
      </c>
      <c r="M65" s="43">
        <v>3080</v>
      </c>
      <c r="N65" s="44">
        <v>1910</v>
      </c>
      <c r="O65" s="44">
        <v>2016</v>
      </c>
      <c r="P65" s="44">
        <v>2016</v>
      </c>
      <c r="Q65" s="45" t="s">
        <v>5</v>
      </c>
      <c r="R65" s="45" t="s">
        <v>5</v>
      </c>
      <c r="S65" s="46">
        <v>162320</v>
      </c>
      <c r="T65" s="47">
        <f t="shared" si="8"/>
        <v>53.06309251389343</v>
      </c>
      <c r="U65" s="46">
        <v>300</v>
      </c>
      <c r="V65" s="46">
        <v>6095</v>
      </c>
      <c r="W65" s="46">
        <v>5750</v>
      </c>
      <c r="X65" s="46">
        <f t="shared" si="9"/>
        <v>12145</v>
      </c>
      <c r="Y65" s="46">
        <v>8809</v>
      </c>
      <c r="Z65" s="46">
        <v>177524</v>
      </c>
      <c r="AA65" s="49">
        <v>21665</v>
      </c>
      <c r="AB65" s="49">
        <v>121577</v>
      </c>
      <c r="AC65" s="50">
        <v>27743</v>
      </c>
      <c r="AD65" s="49">
        <v>177524</v>
      </c>
      <c r="AE65" s="52">
        <v>14918</v>
      </c>
      <c r="AF65" s="52">
        <v>3754</v>
      </c>
      <c r="AG65" s="53">
        <v>563</v>
      </c>
      <c r="AH65" s="53">
        <v>155</v>
      </c>
      <c r="AI65" s="52">
        <v>19390</v>
      </c>
      <c r="AJ65" s="52">
        <v>13757</v>
      </c>
      <c r="AK65" s="52">
        <v>12351</v>
      </c>
      <c r="AL65" s="53">
        <v>36</v>
      </c>
      <c r="AM65" s="53">
        <v>52</v>
      </c>
      <c r="AN65" s="54">
        <v>1642</v>
      </c>
      <c r="AO65" s="55">
        <f t="shared" si="10"/>
        <v>0.536776724419745</v>
      </c>
      <c r="AP65" s="54">
        <v>21122</v>
      </c>
      <c r="AQ65" s="55">
        <f t="shared" si="11"/>
        <v>6.9048708728342598</v>
      </c>
      <c r="AR65" s="54">
        <v>6968</v>
      </c>
      <c r="AS65" s="54">
        <v>3066</v>
      </c>
      <c r="AT65" s="54">
        <v>3537</v>
      </c>
      <c r="AU65" s="54">
        <v>19036</v>
      </c>
      <c r="AV65" s="57">
        <v>409</v>
      </c>
      <c r="AW65" s="54">
        <v>22102</v>
      </c>
      <c r="AX65" s="55">
        <f t="shared" si="12"/>
        <v>7.2252370055573714</v>
      </c>
      <c r="AY65" s="55">
        <f t="shared" si="13"/>
        <v>1.0463971214847079</v>
      </c>
      <c r="AZ65" s="54">
        <v>1570</v>
      </c>
      <c r="BA65" s="54">
        <v>3120</v>
      </c>
      <c r="BB65" s="54">
        <v>2599</v>
      </c>
      <c r="BC65" s="58">
        <v>75</v>
      </c>
      <c r="BD65" s="59">
        <v>886</v>
      </c>
      <c r="BE65" s="60">
        <f t="shared" si="14"/>
        <v>0.28963713631905852</v>
      </c>
    </row>
    <row r="66" spans="1:57" s="38" customFormat="1" ht="12.75" x14ac:dyDescent="0.2">
      <c r="A66" s="3" t="s">
        <v>121</v>
      </c>
      <c r="B66" s="38" t="s">
        <v>277</v>
      </c>
      <c r="C66" s="3" t="s">
        <v>198</v>
      </c>
      <c r="D66" s="3" t="s">
        <v>4</v>
      </c>
      <c r="E66" s="39">
        <v>2570</v>
      </c>
      <c r="F66" s="40">
        <v>52</v>
      </c>
      <c r="G66" s="39">
        <v>1755</v>
      </c>
      <c r="H66" s="42">
        <v>91</v>
      </c>
      <c r="I66" s="42">
        <v>0</v>
      </c>
      <c r="J66" s="42">
        <v>91</v>
      </c>
      <c r="K66" s="42">
        <v>2</v>
      </c>
      <c r="L66" s="42">
        <v>4</v>
      </c>
      <c r="M66" s="43">
        <v>4200</v>
      </c>
      <c r="N66" s="44">
        <v>2004</v>
      </c>
      <c r="O66" s="45" t="s">
        <v>6</v>
      </c>
      <c r="P66" s="45" t="s">
        <v>6</v>
      </c>
      <c r="Q66" s="45" t="s">
        <v>5</v>
      </c>
      <c r="R66" s="45" t="s">
        <v>5</v>
      </c>
      <c r="S66" s="46">
        <v>189000</v>
      </c>
      <c r="T66" s="47">
        <f t="shared" si="8"/>
        <v>73.540856031128399</v>
      </c>
      <c r="U66" s="46">
        <v>200</v>
      </c>
      <c r="V66" s="46">
        <v>9705</v>
      </c>
      <c r="W66" s="46">
        <v>8391</v>
      </c>
      <c r="X66" s="46">
        <f t="shared" si="9"/>
        <v>18296</v>
      </c>
      <c r="Y66" s="46">
        <v>44817</v>
      </c>
      <c r="Z66" s="46">
        <v>243722</v>
      </c>
      <c r="AA66" s="49">
        <v>30472</v>
      </c>
      <c r="AB66" s="49">
        <v>157330</v>
      </c>
      <c r="AC66" s="50">
        <v>45964</v>
      </c>
      <c r="AD66" s="49">
        <v>243431</v>
      </c>
      <c r="AE66" s="52">
        <v>16769</v>
      </c>
      <c r="AF66" s="52">
        <v>1380</v>
      </c>
      <c r="AG66" s="52">
        <v>1079</v>
      </c>
      <c r="AH66" s="53">
        <v>12</v>
      </c>
      <c r="AI66" s="52">
        <v>19240</v>
      </c>
      <c r="AJ66" s="52">
        <v>13757</v>
      </c>
      <c r="AK66" s="52">
        <v>12351</v>
      </c>
      <c r="AL66" s="53">
        <v>14</v>
      </c>
      <c r="AM66" s="53">
        <v>55</v>
      </c>
      <c r="AN66" s="54">
        <v>2221</v>
      </c>
      <c r="AO66" s="55">
        <f t="shared" si="10"/>
        <v>0.86420233463035023</v>
      </c>
      <c r="AP66" s="54">
        <v>19207</v>
      </c>
      <c r="AQ66" s="55">
        <f t="shared" si="11"/>
        <v>7.4735408560311285</v>
      </c>
      <c r="AR66" s="54"/>
      <c r="AS66" s="54">
        <v>8514</v>
      </c>
      <c r="AT66" s="54">
        <v>9769</v>
      </c>
      <c r="AU66" s="54">
        <v>25767</v>
      </c>
      <c r="AV66" s="57">
        <v>9</v>
      </c>
      <c r="AW66" s="54">
        <v>34281</v>
      </c>
      <c r="AX66" s="55">
        <f t="shared" si="12"/>
        <v>13.338910505836576</v>
      </c>
      <c r="AY66" s="55">
        <f t="shared" si="13"/>
        <v>1.7848180350913729</v>
      </c>
      <c r="AZ66" s="54">
        <v>4130</v>
      </c>
      <c r="BA66" s="54">
        <v>18499</v>
      </c>
      <c r="BB66" s="54"/>
      <c r="BC66" s="58">
        <v>79</v>
      </c>
      <c r="BD66" s="59">
        <v>1239</v>
      </c>
      <c r="BE66" s="60">
        <f t="shared" si="14"/>
        <v>0.48210116731517511</v>
      </c>
    </row>
    <row r="67" spans="1:57" s="38" customFormat="1" ht="12.75" x14ac:dyDescent="0.2">
      <c r="A67" s="3" t="s">
        <v>123</v>
      </c>
      <c r="B67" s="38" t="s">
        <v>278</v>
      </c>
      <c r="C67" s="3" t="s">
        <v>187</v>
      </c>
      <c r="D67" s="3" t="s">
        <v>4</v>
      </c>
      <c r="E67" s="40">
        <v>685</v>
      </c>
      <c r="F67" s="40">
        <v>52</v>
      </c>
      <c r="G67" s="40">
        <v>624</v>
      </c>
      <c r="H67" s="42">
        <v>10</v>
      </c>
      <c r="I67" s="42">
        <v>0</v>
      </c>
      <c r="J67" s="42">
        <v>10</v>
      </c>
      <c r="K67" s="42">
        <v>12</v>
      </c>
      <c r="L67" s="42">
        <v>1</v>
      </c>
      <c r="M67" s="44">
        <v>750</v>
      </c>
      <c r="N67" s="45"/>
      <c r="O67" s="44">
        <v>1999</v>
      </c>
      <c r="P67" s="44">
        <v>1999</v>
      </c>
      <c r="Q67" s="45" t="s">
        <v>10</v>
      </c>
      <c r="R67" s="45" t="s">
        <v>10</v>
      </c>
      <c r="S67" s="46">
        <v>1500</v>
      </c>
      <c r="T67" s="47">
        <f t="shared" si="8"/>
        <v>2.1897810218978102</v>
      </c>
      <c r="U67" s="46">
        <v>0</v>
      </c>
      <c r="V67" s="46">
        <v>0</v>
      </c>
      <c r="W67" s="46">
        <v>0</v>
      </c>
      <c r="X67" s="46">
        <f t="shared" si="9"/>
        <v>0</v>
      </c>
      <c r="Y67" s="46">
        <v>18000</v>
      </c>
      <c r="Z67" s="46">
        <v>19500</v>
      </c>
      <c r="AA67" s="49">
        <v>1799</v>
      </c>
      <c r="AB67" s="49">
        <v>7200</v>
      </c>
      <c r="AC67" s="50" t="s">
        <v>6</v>
      </c>
      <c r="AD67" s="49" t="s">
        <v>6</v>
      </c>
      <c r="AE67" s="52">
        <v>3000</v>
      </c>
      <c r="AF67" s="53">
        <v>500</v>
      </c>
      <c r="AG67" s="53">
        <v>100</v>
      </c>
      <c r="AH67" s="53">
        <v>0</v>
      </c>
      <c r="AI67" s="52">
        <v>3600</v>
      </c>
      <c r="AJ67" s="52">
        <v>0</v>
      </c>
      <c r="AK67" s="52">
        <v>0</v>
      </c>
      <c r="AL67" s="53">
        <v>1</v>
      </c>
      <c r="AM67" s="53">
        <v>52</v>
      </c>
      <c r="AN67" s="57">
        <v>478</v>
      </c>
      <c r="AO67" s="55">
        <f t="shared" si="10"/>
        <v>0.69781021897810214</v>
      </c>
      <c r="AP67" s="57">
        <v>592</v>
      </c>
      <c r="AQ67" s="55">
        <f t="shared" si="11"/>
        <v>0.8642335766423358</v>
      </c>
      <c r="AR67" s="54">
        <v>62</v>
      </c>
      <c r="AS67" s="54">
        <v>0</v>
      </c>
      <c r="AT67" s="54">
        <v>80</v>
      </c>
      <c r="AU67" s="57">
        <v>507</v>
      </c>
      <c r="AV67" s="57">
        <v>0</v>
      </c>
      <c r="AW67" s="57">
        <v>507</v>
      </c>
      <c r="AX67" s="55">
        <f t="shared" si="12"/>
        <v>0.74014598540145982</v>
      </c>
      <c r="AY67" s="55">
        <f t="shared" si="13"/>
        <v>0.85641891891891897</v>
      </c>
      <c r="AZ67" s="54"/>
      <c r="BA67" s="54"/>
      <c r="BB67" s="54"/>
      <c r="BC67" s="58">
        <v>1</v>
      </c>
      <c r="BD67" s="59">
        <v>6</v>
      </c>
      <c r="BE67" s="60">
        <f t="shared" si="14"/>
        <v>8.7591240875912416E-3</v>
      </c>
    </row>
    <row r="68" spans="1:57" s="38" customFormat="1" ht="12.75" x14ac:dyDescent="0.2">
      <c r="A68" s="3" t="s">
        <v>125</v>
      </c>
      <c r="B68" s="38" t="s">
        <v>280</v>
      </c>
      <c r="C68" s="3" t="s">
        <v>201</v>
      </c>
      <c r="D68" s="3" t="s">
        <v>4</v>
      </c>
      <c r="E68" s="39">
        <v>4142</v>
      </c>
      <c r="F68" s="40">
        <v>52</v>
      </c>
      <c r="G68" s="39">
        <v>2100</v>
      </c>
      <c r="H68" s="42">
        <v>64</v>
      </c>
      <c r="I68" s="42">
        <v>70</v>
      </c>
      <c r="J68" s="42">
        <v>134</v>
      </c>
      <c r="K68" s="42">
        <v>10</v>
      </c>
      <c r="L68" s="42">
        <v>8</v>
      </c>
      <c r="M68" s="43">
        <v>5000</v>
      </c>
      <c r="N68" s="44">
        <v>1879</v>
      </c>
      <c r="O68" s="44">
        <v>2003</v>
      </c>
      <c r="P68" s="44">
        <v>2018</v>
      </c>
      <c r="Q68" s="45" t="s">
        <v>5</v>
      </c>
      <c r="R68" s="45" t="s">
        <v>9</v>
      </c>
      <c r="S68" s="46">
        <v>277095</v>
      </c>
      <c r="T68" s="47">
        <f t="shared" si="8"/>
        <v>66.898841139546107</v>
      </c>
      <c r="U68" s="46">
        <v>200</v>
      </c>
      <c r="V68" s="46">
        <v>8496</v>
      </c>
      <c r="W68" s="46">
        <v>0</v>
      </c>
      <c r="X68" s="46">
        <f t="shared" si="9"/>
        <v>8696</v>
      </c>
      <c r="Y68" s="46">
        <v>6075</v>
      </c>
      <c r="Z68" s="46">
        <v>291866</v>
      </c>
      <c r="AA68" s="49">
        <v>15930</v>
      </c>
      <c r="AB68" s="49">
        <v>216652</v>
      </c>
      <c r="AC68" s="50">
        <v>36279</v>
      </c>
      <c r="AD68" s="49">
        <v>270251</v>
      </c>
      <c r="AE68" s="52">
        <v>19786</v>
      </c>
      <c r="AF68" s="52">
        <v>1541</v>
      </c>
      <c r="AG68" s="52">
        <v>1477</v>
      </c>
      <c r="AH68" s="53">
        <v>60</v>
      </c>
      <c r="AI68" s="52">
        <v>22864</v>
      </c>
      <c r="AJ68" s="52">
        <v>13757</v>
      </c>
      <c r="AK68" s="52">
        <v>12351</v>
      </c>
      <c r="AL68" s="53">
        <v>56</v>
      </c>
      <c r="AM68" s="53">
        <v>53</v>
      </c>
      <c r="AN68" s="54">
        <v>1924</v>
      </c>
      <c r="AO68" s="55">
        <f t="shared" si="10"/>
        <v>0.46450989859971026</v>
      </c>
      <c r="AP68" s="54">
        <v>29052</v>
      </c>
      <c r="AQ68" s="55">
        <f t="shared" si="11"/>
        <v>7.0140028971511343</v>
      </c>
      <c r="AR68" s="54">
        <v>520</v>
      </c>
      <c r="AS68" s="54">
        <v>7826</v>
      </c>
      <c r="AT68" s="54">
        <v>8491</v>
      </c>
      <c r="AU68" s="54">
        <v>38128</v>
      </c>
      <c r="AV68" s="57">
        <v>313</v>
      </c>
      <c r="AW68" s="54">
        <v>45954</v>
      </c>
      <c r="AX68" s="55">
        <f t="shared" si="12"/>
        <v>11.094640270400772</v>
      </c>
      <c r="AY68" s="55">
        <f t="shared" si="13"/>
        <v>1.5817843866171004</v>
      </c>
      <c r="AZ68" s="54">
        <v>425</v>
      </c>
      <c r="BA68" s="54"/>
      <c r="BB68" s="54">
        <v>11937</v>
      </c>
      <c r="BC68" s="58">
        <v>167</v>
      </c>
      <c r="BD68" s="59">
        <v>2711</v>
      </c>
      <c r="BE68" s="60">
        <f t="shared" si="14"/>
        <v>0.65451472718493486</v>
      </c>
    </row>
    <row r="69" spans="1:57" s="38" customFormat="1" ht="12.75" x14ac:dyDescent="0.2">
      <c r="A69" s="3" t="s">
        <v>126</v>
      </c>
      <c r="B69" s="38" t="s">
        <v>281</v>
      </c>
      <c r="C69" s="3" t="s">
        <v>168</v>
      </c>
      <c r="D69" s="3" t="s">
        <v>4</v>
      </c>
      <c r="E69" s="39">
        <v>1457</v>
      </c>
      <c r="F69" s="40">
        <v>52</v>
      </c>
      <c r="G69" s="40">
        <v>884</v>
      </c>
      <c r="H69" s="42">
        <v>22</v>
      </c>
      <c r="I69" s="42">
        <v>6</v>
      </c>
      <c r="J69" s="42">
        <v>28</v>
      </c>
      <c r="K69" s="42">
        <v>6</v>
      </c>
      <c r="L69" s="42">
        <v>3</v>
      </c>
      <c r="M69" s="43">
        <v>4000</v>
      </c>
      <c r="N69" s="44">
        <v>1850</v>
      </c>
      <c r="O69" s="44">
        <v>2015</v>
      </c>
      <c r="P69" s="44">
        <v>2018</v>
      </c>
      <c r="Q69" s="45" t="s">
        <v>5</v>
      </c>
      <c r="R69" s="45" t="s">
        <v>10</v>
      </c>
      <c r="S69" s="46">
        <v>46375</v>
      </c>
      <c r="T69" s="47">
        <f t="shared" ref="T69:T100" si="15">S69/E69</f>
        <v>31.829100892244337</v>
      </c>
      <c r="U69" s="46">
        <v>837</v>
      </c>
      <c r="V69" s="46">
        <v>2786</v>
      </c>
      <c r="W69" s="46">
        <v>0</v>
      </c>
      <c r="X69" s="46">
        <f t="shared" ref="X69:X100" si="16">SUM(U69:W69)</f>
        <v>3623</v>
      </c>
      <c r="Y69" s="46">
        <v>20801</v>
      </c>
      <c r="Z69" s="46">
        <v>70799</v>
      </c>
      <c r="AA69" s="49">
        <v>14711</v>
      </c>
      <c r="AB69" s="49">
        <v>37242</v>
      </c>
      <c r="AC69" s="50">
        <v>15402</v>
      </c>
      <c r="AD69" s="49">
        <v>68992</v>
      </c>
      <c r="AE69" s="52">
        <v>24774</v>
      </c>
      <c r="AF69" s="52">
        <v>1612</v>
      </c>
      <c r="AG69" s="53">
        <v>595</v>
      </c>
      <c r="AH69" s="53">
        <v>363</v>
      </c>
      <c r="AI69" s="52">
        <v>27344</v>
      </c>
      <c r="AJ69" s="52">
        <v>17687</v>
      </c>
      <c r="AK69" s="52">
        <v>15352</v>
      </c>
      <c r="AL69" s="53">
        <v>3</v>
      </c>
      <c r="AM69" s="53">
        <v>55</v>
      </c>
      <c r="AN69" s="57">
        <v>397</v>
      </c>
      <c r="AO69" s="55">
        <f t="shared" ref="AO69:AO100" si="17">AN69/E69</f>
        <v>0.27247769389155801</v>
      </c>
      <c r="AP69" s="56"/>
      <c r="AQ69" s="55"/>
      <c r="AR69" s="54">
        <v>157</v>
      </c>
      <c r="AS69" s="54">
        <v>875</v>
      </c>
      <c r="AT69" s="54">
        <v>1378</v>
      </c>
      <c r="AU69" s="54">
        <v>4300</v>
      </c>
      <c r="AV69" s="57">
        <v>133</v>
      </c>
      <c r="AW69" s="54">
        <v>5175</v>
      </c>
      <c r="AX69" s="55">
        <f t="shared" ref="AX69:AX100" si="18">AW69/E69</f>
        <v>3.5518188057652713</v>
      </c>
      <c r="AY69" s="55"/>
      <c r="AZ69" s="54">
        <v>41</v>
      </c>
      <c r="BA69" s="54"/>
      <c r="BB69" s="54"/>
      <c r="BC69" s="58">
        <v>59</v>
      </c>
      <c r="BD69" s="59">
        <v>654</v>
      </c>
      <c r="BE69" s="60">
        <f t="shared" si="14"/>
        <v>0.44886753603294438</v>
      </c>
    </row>
    <row r="70" spans="1:57" s="38" customFormat="1" ht="12.75" x14ac:dyDescent="0.2">
      <c r="A70" s="3" t="s">
        <v>127</v>
      </c>
      <c r="B70" s="38" t="s">
        <v>282</v>
      </c>
      <c r="C70" s="3" t="s">
        <v>198</v>
      </c>
      <c r="D70" s="3" t="s">
        <v>4</v>
      </c>
      <c r="E70" s="39">
        <v>4919</v>
      </c>
      <c r="F70" s="40">
        <v>52</v>
      </c>
      <c r="G70" s="39">
        <v>2184</v>
      </c>
      <c r="H70" s="42">
        <v>195</v>
      </c>
      <c r="I70" s="42">
        <v>0</v>
      </c>
      <c r="J70" s="42">
        <v>195</v>
      </c>
      <c r="K70" s="42">
        <v>7.5</v>
      </c>
      <c r="L70" s="42">
        <v>8</v>
      </c>
      <c r="M70" s="43">
        <v>17000</v>
      </c>
      <c r="N70" s="44">
        <v>1909</v>
      </c>
      <c r="O70" s="44">
        <v>2014</v>
      </c>
      <c r="P70" s="44">
        <v>2014</v>
      </c>
      <c r="Q70" s="45" t="s">
        <v>13</v>
      </c>
      <c r="R70" s="45" t="s">
        <v>5</v>
      </c>
      <c r="S70" s="46">
        <v>379250</v>
      </c>
      <c r="T70" s="47">
        <f t="shared" si="15"/>
        <v>77.099003862573696</v>
      </c>
      <c r="U70" s="46">
        <v>0</v>
      </c>
      <c r="V70" s="46">
        <v>7774</v>
      </c>
      <c r="W70" s="46">
        <v>1074</v>
      </c>
      <c r="X70" s="46">
        <f t="shared" si="16"/>
        <v>8848</v>
      </c>
      <c r="Y70" s="46">
        <v>53338</v>
      </c>
      <c r="Z70" s="46">
        <v>440362</v>
      </c>
      <c r="AA70" s="49">
        <v>20865</v>
      </c>
      <c r="AB70" s="49">
        <v>324074</v>
      </c>
      <c r="AC70" s="50">
        <v>91850</v>
      </c>
      <c r="AD70" s="49">
        <v>437696</v>
      </c>
      <c r="AE70" s="52">
        <v>36109</v>
      </c>
      <c r="AF70" s="52">
        <v>3392</v>
      </c>
      <c r="AG70" s="52">
        <v>1253</v>
      </c>
      <c r="AH70" s="53">
        <v>0</v>
      </c>
      <c r="AI70" s="52">
        <v>40754</v>
      </c>
      <c r="AJ70" s="52">
        <v>13757</v>
      </c>
      <c r="AK70" s="52">
        <v>12351</v>
      </c>
      <c r="AL70" s="53">
        <v>51</v>
      </c>
      <c r="AM70" s="53">
        <v>52</v>
      </c>
      <c r="AN70" s="54">
        <v>6013</v>
      </c>
      <c r="AO70" s="55">
        <f t="shared" si="17"/>
        <v>1.2224029274242731</v>
      </c>
      <c r="AP70" s="54">
        <v>11849</v>
      </c>
      <c r="AQ70" s="55">
        <f t="shared" ref="AQ70:AQ98" si="19">AP70/E70</f>
        <v>2.4088229314901404</v>
      </c>
      <c r="AR70" s="54">
        <v>5259</v>
      </c>
      <c r="AS70" s="54">
        <v>4415</v>
      </c>
      <c r="AT70" s="54">
        <v>7753</v>
      </c>
      <c r="AU70" s="54">
        <v>20865</v>
      </c>
      <c r="AV70" s="57">
        <v>0</v>
      </c>
      <c r="AW70" s="54">
        <v>25280</v>
      </c>
      <c r="AX70" s="55">
        <f t="shared" si="18"/>
        <v>5.1392559463305547</v>
      </c>
      <c r="AY70" s="55">
        <f t="shared" ref="AY70:AY98" si="20">AW70/AP70</f>
        <v>2.133513376656258</v>
      </c>
      <c r="AZ70" s="54">
        <v>1631</v>
      </c>
      <c r="BA70" s="54">
        <v>18713</v>
      </c>
      <c r="BB70" s="54">
        <v>43551</v>
      </c>
      <c r="BC70" s="58">
        <v>161</v>
      </c>
      <c r="BD70" s="59">
        <v>2617</v>
      </c>
      <c r="BE70" s="60">
        <f t="shared" si="14"/>
        <v>0.53201870298841225</v>
      </c>
    </row>
    <row r="71" spans="1:57" s="38" customFormat="1" ht="12.75" x14ac:dyDescent="0.2">
      <c r="A71" s="3" t="s">
        <v>128</v>
      </c>
      <c r="B71" s="38" t="s">
        <v>283</v>
      </c>
      <c r="C71" s="3" t="s">
        <v>181</v>
      </c>
      <c r="D71" s="3" t="s">
        <v>4</v>
      </c>
      <c r="E71" s="40">
        <v>440</v>
      </c>
      <c r="F71" s="40">
        <v>52</v>
      </c>
      <c r="G71" s="40">
        <v>858</v>
      </c>
      <c r="H71" s="42">
        <v>16.5</v>
      </c>
      <c r="I71" s="42">
        <v>0</v>
      </c>
      <c r="J71" s="42">
        <v>16.5</v>
      </c>
      <c r="K71" s="42">
        <v>0</v>
      </c>
      <c r="L71" s="42">
        <v>1</v>
      </c>
      <c r="M71" s="44">
        <v>832</v>
      </c>
      <c r="N71" s="44">
        <v>1781</v>
      </c>
      <c r="O71" s="44">
        <v>2011</v>
      </c>
      <c r="P71" s="44">
        <v>2022</v>
      </c>
      <c r="Q71" s="45" t="s">
        <v>9</v>
      </c>
      <c r="R71" s="45" t="s">
        <v>9</v>
      </c>
      <c r="S71" s="46">
        <v>22034</v>
      </c>
      <c r="T71" s="47">
        <f t="shared" si="15"/>
        <v>50.077272727272728</v>
      </c>
      <c r="U71" s="46">
        <v>2300</v>
      </c>
      <c r="V71" s="46">
        <v>0</v>
      </c>
      <c r="W71" s="46">
        <v>0</v>
      </c>
      <c r="X71" s="46">
        <f t="shared" si="16"/>
        <v>2300</v>
      </c>
      <c r="Y71" s="46">
        <v>0</v>
      </c>
      <c r="Z71" s="46">
        <v>24334</v>
      </c>
      <c r="AA71" s="49">
        <v>1264</v>
      </c>
      <c r="AB71" s="49">
        <v>14089</v>
      </c>
      <c r="AC71" s="50">
        <v>4580</v>
      </c>
      <c r="AD71" s="49">
        <v>22602</v>
      </c>
      <c r="AE71" s="52">
        <v>4402</v>
      </c>
      <c r="AF71" s="53">
        <v>450</v>
      </c>
      <c r="AG71" s="53">
        <v>239</v>
      </c>
      <c r="AH71" s="53">
        <v>22</v>
      </c>
      <c r="AI71" s="52">
        <v>5113</v>
      </c>
      <c r="AJ71" s="52">
        <v>13757</v>
      </c>
      <c r="AK71" s="52">
        <v>12351</v>
      </c>
      <c r="AL71" s="53">
        <v>4</v>
      </c>
      <c r="AM71" s="53">
        <v>52</v>
      </c>
      <c r="AN71" s="57">
        <v>415</v>
      </c>
      <c r="AO71" s="55">
        <f t="shared" si="17"/>
        <v>0.94318181818181823</v>
      </c>
      <c r="AP71" s="54">
        <v>1005</v>
      </c>
      <c r="AQ71" s="55">
        <f t="shared" si="19"/>
        <v>2.2840909090909092</v>
      </c>
      <c r="AR71" s="54"/>
      <c r="AS71" s="54">
        <v>27</v>
      </c>
      <c r="AT71" s="54">
        <v>94</v>
      </c>
      <c r="AU71" s="57">
        <v>412</v>
      </c>
      <c r="AV71" s="57">
        <v>5</v>
      </c>
      <c r="AW71" s="57">
        <v>439</v>
      </c>
      <c r="AX71" s="55">
        <f t="shared" si="18"/>
        <v>0.99772727272727268</v>
      </c>
      <c r="AY71" s="55">
        <f t="shared" si="20"/>
        <v>0.43681592039800993</v>
      </c>
      <c r="AZ71" s="54">
        <v>10</v>
      </c>
      <c r="BA71" s="54"/>
      <c r="BB71" s="54"/>
      <c r="BC71" s="58">
        <v>20</v>
      </c>
      <c r="BD71" s="59">
        <v>86</v>
      </c>
      <c r="BE71" s="60">
        <f t="shared" si="14"/>
        <v>0.19545454545454546</v>
      </c>
    </row>
    <row r="72" spans="1:57" s="38" customFormat="1" ht="12.75" x14ac:dyDescent="0.2">
      <c r="A72" s="3" t="s">
        <v>129</v>
      </c>
      <c r="B72" s="38" t="s">
        <v>284</v>
      </c>
      <c r="C72" s="3" t="s">
        <v>176</v>
      </c>
      <c r="D72" s="3" t="s">
        <v>4</v>
      </c>
      <c r="E72" s="39">
        <v>1030</v>
      </c>
      <c r="F72" s="40">
        <v>51</v>
      </c>
      <c r="G72" s="40">
        <v>915</v>
      </c>
      <c r="H72" s="42">
        <v>23</v>
      </c>
      <c r="I72" s="42">
        <v>0</v>
      </c>
      <c r="J72" s="42">
        <v>23</v>
      </c>
      <c r="K72" s="42">
        <v>12</v>
      </c>
      <c r="L72" s="42">
        <v>2</v>
      </c>
      <c r="M72" s="44">
        <v>690</v>
      </c>
      <c r="N72" s="45" t="s">
        <v>6</v>
      </c>
      <c r="O72" s="44">
        <v>2008</v>
      </c>
      <c r="P72" s="44">
        <v>2018</v>
      </c>
      <c r="Q72" s="45" t="s">
        <v>10</v>
      </c>
      <c r="R72" s="45" t="s">
        <v>10</v>
      </c>
      <c r="S72" s="46">
        <v>32550</v>
      </c>
      <c r="T72" s="47">
        <f t="shared" si="15"/>
        <v>31.601941747572816</v>
      </c>
      <c r="U72" s="46">
        <v>606</v>
      </c>
      <c r="V72" s="46">
        <v>2000</v>
      </c>
      <c r="W72" s="46">
        <v>1296</v>
      </c>
      <c r="X72" s="46">
        <f t="shared" si="16"/>
        <v>3902</v>
      </c>
      <c r="Y72" s="46">
        <v>4360</v>
      </c>
      <c r="Z72" s="46">
        <v>39516</v>
      </c>
      <c r="AA72" s="49">
        <v>5267</v>
      </c>
      <c r="AB72" s="49">
        <v>22729</v>
      </c>
      <c r="AC72" s="50">
        <v>6340</v>
      </c>
      <c r="AD72" s="49">
        <v>34549</v>
      </c>
      <c r="AE72" s="52">
        <v>7428</v>
      </c>
      <c r="AF72" s="53">
        <v>460</v>
      </c>
      <c r="AG72" s="53">
        <v>178</v>
      </c>
      <c r="AH72" s="53">
        <v>37</v>
      </c>
      <c r="AI72" s="52">
        <v>8103</v>
      </c>
      <c r="AJ72" s="52">
        <v>13757</v>
      </c>
      <c r="AK72" s="52">
        <v>12351</v>
      </c>
      <c r="AL72" s="53">
        <v>6</v>
      </c>
      <c r="AM72" s="53">
        <v>54</v>
      </c>
      <c r="AN72" s="57">
        <v>392</v>
      </c>
      <c r="AO72" s="55">
        <f t="shared" si="17"/>
        <v>0.38058252427184464</v>
      </c>
      <c r="AP72" s="57">
        <v>653</v>
      </c>
      <c r="AQ72" s="55">
        <f t="shared" si="19"/>
        <v>0.63398058252427181</v>
      </c>
      <c r="AR72" s="54">
        <v>112</v>
      </c>
      <c r="AS72" s="54">
        <v>502</v>
      </c>
      <c r="AT72" s="54">
        <v>692</v>
      </c>
      <c r="AU72" s="54">
        <v>2412</v>
      </c>
      <c r="AV72" s="57">
        <v>0</v>
      </c>
      <c r="AW72" s="54">
        <v>2914</v>
      </c>
      <c r="AX72" s="55">
        <f t="shared" si="18"/>
        <v>2.8291262135922328</v>
      </c>
      <c r="AY72" s="55">
        <f t="shared" si="20"/>
        <v>4.462480857580398</v>
      </c>
      <c r="AZ72" s="54">
        <v>52</v>
      </c>
      <c r="BA72" s="54">
        <v>2833</v>
      </c>
      <c r="BB72" s="54">
        <v>3000</v>
      </c>
      <c r="BC72" s="58">
        <v>10</v>
      </c>
      <c r="BD72" s="59">
        <v>231</v>
      </c>
      <c r="BE72" s="60">
        <f t="shared" si="14"/>
        <v>0.22427184466019418</v>
      </c>
    </row>
    <row r="73" spans="1:57" s="38" customFormat="1" ht="12.75" x14ac:dyDescent="0.2">
      <c r="A73" s="3" t="s">
        <v>131</v>
      </c>
      <c r="B73" s="38" t="s">
        <v>286</v>
      </c>
      <c r="C73" s="3" t="s">
        <v>191</v>
      </c>
      <c r="D73" s="3" t="s">
        <v>4</v>
      </c>
      <c r="E73" s="39">
        <v>1914</v>
      </c>
      <c r="F73" s="40">
        <v>52</v>
      </c>
      <c r="G73" s="40" t="s">
        <v>6</v>
      </c>
      <c r="H73" s="42">
        <v>24</v>
      </c>
      <c r="I73" s="42">
        <v>20</v>
      </c>
      <c r="J73" s="42">
        <v>44</v>
      </c>
      <c r="K73" s="42">
        <v>6</v>
      </c>
      <c r="L73" s="42" t="s">
        <v>6</v>
      </c>
      <c r="M73" s="43">
        <v>1200</v>
      </c>
      <c r="N73" s="44">
        <v>2021</v>
      </c>
      <c r="O73" s="44">
        <v>2021</v>
      </c>
      <c r="P73" s="44">
        <v>2021</v>
      </c>
      <c r="Q73" s="45" t="s">
        <v>5</v>
      </c>
      <c r="R73" s="45" t="s">
        <v>5</v>
      </c>
      <c r="S73" s="46">
        <v>31948</v>
      </c>
      <c r="T73" s="47">
        <f t="shared" si="15"/>
        <v>16.691745036572623</v>
      </c>
      <c r="U73" s="46">
        <v>0</v>
      </c>
      <c r="V73" s="46">
        <v>0</v>
      </c>
      <c r="W73" s="46">
        <v>8398</v>
      </c>
      <c r="X73" s="46">
        <f t="shared" si="16"/>
        <v>8398</v>
      </c>
      <c r="Y73" s="46">
        <v>9018</v>
      </c>
      <c r="Z73" s="46">
        <v>40966</v>
      </c>
      <c r="AA73" s="49">
        <v>3575</v>
      </c>
      <c r="AB73" s="49">
        <v>23245</v>
      </c>
      <c r="AC73" s="50">
        <v>12171</v>
      </c>
      <c r="AD73" s="49">
        <v>38991</v>
      </c>
      <c r="AE73" s="52">
        <v>5837</v>
      </c>
      <c r="AF73" s="53">
        <v>0</v>
      </c>
      <c r="AG73" s="53">
        <v>88</v>
      </c>
      <c r="AH73" s="53">
        <v>35</v>
      </c>
      <c r="AI73" s="52">
        <v>5960</v>
      </c>
      <c r="AJ73" s="52">
        <v>13158</v>
      </c>
      <c r="AK73" s="52">
        <v>10598</v>
      </c>
      <c r="AL73" s="53">
        <v>0</v>
      </c>
      <c r="AM73" s="53">
        <v>52</v>
      </c>
      <c r="AN73" s="57">
        <v>970</v>
      </c>
      <c r="AO73" s="55">
        <f t="shared" si="17"/>
        <v>0.50679205851619646</v>
      </c>
      <c r="AP73" s="54">
        <v>3105</v>
      </c>
      <c r="AQ73" s="55">
        <f t="shared" si="19"/>
        <v>1.6222570532915361</v>
      </c>
      <c r="AR73" s="54">
        <v>125</v>
      </c>
      <c r="AS73" s="54">
        <v>1375</v>
      </c>
      <c r="AT73" s="54">
        <v>1719</v>
      </c>
      <c r="AU73" s="54">
        <v>2536</v>
      </c>
      <c r="AV73" s="57">
        <v>50</v>
      </c>
      <c r="AW73" s="54">
        <v>3911</v>
      </c>
      <c r="AX73" s="55">
        <f t="shared" si="18"/>
        <v>2.0433646812957158</v>
      </c>
      <c r="AY73" s="55">
        <f t="shared" si="20"/>
        <v>1.2595813204508857</v>
      </c>
      <c r="AZ73" s="54">
        <v>10</v>
      </c>
      <c r="BA73" s="54">
        <v>10</v>
      </c>
      <c r="BB73" s="54"/>
      <c r="BC73" s="58">
        <v>37</v>
      </c>
      <c r="BD73" s="59">
        <v>602</v>
      </c>
      <c r="BE73" s="60">
        <f t="shared" si="14"/>
        <v>0.31452455590386624</v>
      </c>
    </row>
    <row r="74" spans="1:57" s="38" customFormat="1" ht="12.75" x14ac:dyDescent="0.2">
      <c r="A74" s="3" t="s">
        <v>133</v>
      </c>
      <c r="B74" s="38" t="s">
        <v>287</v>
      </c>
      <c r="C74" s="3" t="s">
        <v>191</v>
      </c>
      <c r="D74" s="3" t="s">
        <v>4</v>
      </c>
      <c r="E74" s="39">
        <v>1192</v>
      </c>
      <c r="F74" s="40">
        <v>52</v>
      </c>
      <c r="G74" s="40">
        <v>728</v>
      </c>
      <c r="H74" s="42">
        <v>12</v>
      </c>
      <c r="I74" s="42">
        <v>4</v>
      </c>
      <c r="J74" s="42">
        <v>16</v>
      </c>
      <c r="K74" s="42">
        <v>3</v>
      </c>
      <c r="L74" s="42">
        <v>2</v>
      </c>
      <c r="M74" s="43">
        <v>2518</v>
      </c>
      <c r="N74" s="44">
        <v>1869</v>
      </c>
      <c r="O74" s="45"/>
      <c r="P74" s="45"/>
      <c r="Q74" s="45" t="s">
        <v>13</v>
      </c>
      <c r="R74" s="45" t="s">
        <v>17</v>
      </c>
      <c r="S74" s="46">
        <v>12500</v>
      </c>
      <c r="T74" s="47">
        <f t="shared" si="15"/>
        <v>10.486577181208053</v>
      </c>
      <c r="U74" s="46">
        <v>1757</v>
      </c>
      <c r="V74" s="46">
        <v>0</v>
      </c>
      <c r="W74" s="46">
        <v>3250</v>
      </c>
      <c r="X74" s="46">
        <f t="shared" si="16"/>
        <v>5007</v>
      </c>
      <c r="Y74" s="46">
        <v>9195</v>
      </c>
      <c r="Z74" s="46">
        <v>23452</v>
      </c>
      <c r="AA74" s="49">
        <v>2969</v>
      </c>
      <c r="AB74" s="49">
        <v>12788</v>
      </c>
      <c r="AC74" s="50">
        <v>2727</v>
      </c>
      <c r="AD74" s="49">
        <v>19284</v>
      </c>
      <c r="AE74" s="52">
        <v>5000</v>
      </c>
      <c r="AF74" s="53">
        <v>484</v>
      </c>
      <c r="AG74" s="53">
        <v>0</v>
      </c>
      <c r="AH74" s="53">
        <v>42</v>
      </c>
      <c r="AI74" s="52">
        <v>5526</v>
      </c>
      <c r="AJ74" s="52">
        <v>13757</v>
      </c>
      <c r="AK74" s="52">
        <v>12351</v>
      </c>
      <c r="AL74" s="53">
        <v>1</v>
      </c>
      <c r="AM74" s="53">
        <v>52</v>
      </c>
      <c r="AN74" s="57">
        <v>412</v>
      </c>
      <c r="AO74" s="55">
        <f t="shared" si="17"/>
        <v>0.34563758389261745</v>
      </c>
      <c r="AP74" s="54">
        <v>1642</v>
      </c>
      <c r="AQ74" s="55">
        <f t="shared" si="19"/>
        <v>1.3775167785234899</v>
      </c>
      <c r="AR74" s="54">
        <v>114</v>
      </c>
      <c r="AS74" s="54">
        <v>1304</v>
      </c>
      <c r="AT74" s="54">
        <v>1487</v>
      </c>
      <c r="AU74" s="54">
        <v>1530</v>
      </c>
      <c r="AV74" s="57">
        <v>51</v>
      </c>
      <c r="AW74" s="54">
        <v>2834</v>
      </c>
      <c r="AX74" s="55">
        <f t="shared" si="18"/>
        <v>2.3775167785234901</v>
      </c>
      <c r="AY74" s="55">
        <f t="shared" si="20"/>
        <v>1.7259439707673569</v>
      </c>
      <c r="AZ74" s="54">
        <v>40</v>
      </c>
      <c r="BA74" s="54">
        <v>0</v>
      </c>
      <c r="BB74" s="54">
        <v>646</v>
      </c>
      <c r="BC74" s="61">
        <v>0</v>
      </c>
      <c r="BD74" s="59">
        <v>1069</v>
      </c>
      <c r="BE74" s="60">
        <f t="shared" si="14"/>
        <v>0.89681208053691275</v>
      </c>
    </row>
    <row r="75" spans="1:57" s="38" customFormat="1" ht="12.75" x14ac:dyDescent="0.2">
      <c r="A75" s="3" t="s">
        <v>134</v>
      </c>
      <c r="B75" s="38" t="s">
        <v>288</v>
      </c>
      <c r="C75" s="3" t="s">
        <v>179</v>
      </c>
      <c r="D75" s="3" t="s">
        <v>4</v>
      </c>
      <c r="E75" s="39">
        <v>2299</v>
      </c>
      <c r="F75" s="40">
        <v>52</v>
      </c>
      <c r="G75" s="39">
        <v>1144</v>
      </c>
      <c r="H75" s="42">
        <v>20</v>
      </c>
      <c r="I75" s="42">
        <v>15</v>
      </c>
      <c r="J75" s="42">
        <v>35</v>
      </c>
      <c r="K75" s="42">
        <v>0</v>
      </c>
      <c r="L75" s="42">
        <v>1</v>
      </c>
      <c r="M75" s="44">
        <v>384</v>
      </c>
      <c r="N75" s="44">
        <v>2012</v>
      </c>
      <c r="O75" s="44">
        <v>2012</v>
      </c>
      <c r="P75" s="45" t="s">
        <v>6</v>
      </c>
      <c r="Q75" s="45" t="s">
        <v>9</v>
      </c>
      <c r="R75" s="45" t="s">
        <v>5</v>
      </c>
      <c r="S75" s="46">
        <v>39437</v>
      </c>
      <c r="T75" s="47">
        <f t="shared" si="15"/>
        <v>17.153979991300567</v>
      </c>
      <c r="U75" s="46">
        <v>1242</v>
      </c>
      <c r="V75" s="46">
        <v>0</v>
      </c>
      <c r="W75" s="46">
        <v>2300</v>
      </c>
      <c r="X75" s="46">
        <f t="shared" si="16"/>
        <v>3542</v>
      </c>
      <c r="Y75" s="46">
        <v>3577</v>
      </c>
      <c r="Z75" s="46">
        <v>44256</v>
      </c>
      <c r="AA75" s="49">
        <v>4290</v>
      </c>
      <c r="AB75" s="49">
        <v>29660</v>
      </c>
      <c r="AC75" s="50">
        <v>1849</v>
      </c>
      <c r="AD75" s="49">
        <v>38640</v>
      </c>
      <c r="AE75" s="52">
        <v>5000</v>
      </c>
      <c r="AF75" s="53">
        <v>585</v>
      </c>
      <c r="AG75" s="53">
        <v>0</v>
      </c>
      <c r="AH75" s="53">
        <v>120</v>
      </c>
      <c r="AI75" s="52">
        <v>5705</v>
      </c>
      <c r="AJ75" s="52">
        <v>0</v>
      </c>
      <c r="AK75" s="52">
        <v>0</v>
      </c>
      <c r="AL75" s="53">
        <v>65</v>
      </c>
      <c r="AM75" s="53">
        <v>52</v>
      </c>
      <c r="AN75" s="57">
        <v>457</v>
      </c>
      <c r="AO75" s="55">
        <f t="shared" si="17"/>
        <v>0.1987820791648543</v>
      </c>
      <c r="AP75" s="54">
        <v>1500</v>
      </c>
      <c r="AQ75" s="55">
        <f t="shared" si="19"/>
        <v>0.6524575902566333</v>
      </c>
      <c r="AR75" s="54">
        <v>30</v>
      </c>
      <c r="AS75" s="54">
        <v>0</v>
      </c>
      <c r="AT75" s="54">
        <v>394</v>
      </c>
      <c r="AU75" s="54">
        <v>4053</v>
      </c>
      <c r="AV75" s="57">
        <v>0</v>
      </c>
      <c r="AW75" s="54">
        <v>4053</v>
      </c>
      <c r="AX75" s="55">
        <f t="shared" si="18"/>
        <v>1.7629404088734233</v>
      </c>
      <c r="AY75" s="55">
        <f t="shared" si="20"/>
        <v>2.702</v>
      </c>
      <c r="AZ75" s="54">
        <v>100</v>
      </c>
      <c r="BA75" s="54">
        <v>0</v>
      </c>
      <c r="BB75" s="54">
        <v>0</v>
      </c>
      <c r="BC75" s="58">
        <v>33</v>
      </c>
      <c r="BD75" s="59">
        <v>131</v>
      </c>
      <c r="BE75" s="60">
        <f t="shared" si="14"/>
        <v>5.6981296215745977E-2</v>
      </c>
    </row>
    <row r="76" spans="1:57" s="38" customFormat="1" ht="12.75" x14ac:dyDescent="0.2">
      <c r="A76" s="3" t="s">
        <v>135</v>
      </c>
      <c r="B76" s="38" t="s">
        <v>289</v>
      </c>
      <c r="C76" s="3" t="s">
        <v>181</v>
      </c>
      <c r="D76" s="3" t="s">
        <v>4</v>
      </c>
      <c r="E76" s="40">
        <v>851</v>
      </c>
      <c r="F76" s="40">
        <v>52</v>
      </c>
      <c r="G76" s="39">
        <v>2080</v>
      </c>
      <c r="H76" s="42">
        <v>52</v>
      </c>
      <c r="I76" s="42">
        <v>66</v>
      </c>
      <c r="J76" s="42">
        <v>118</v>
      </c>
      <c r="K76" s="42">
        <v>5</v>
      </c>
      <c r="L76" s="42">
        <v>6</v>
      </c>
      <c r="M76" s="43">
        <v>7540</v>
      </c>
      <c r="N76" s="44">
        <v>1999</v>
      </c>
      <c r="O76" s="44">
        <v>2019</v>
      </c>
      <c r="P76" s="44">
        <v>2017</v>
      </c>
      <c r="Q76" s="45" t="s">
        <v>5</v>
      </c>
      <c r="R76" s="45" t="s">
        <v>5</v>
      </c>
      <c r="S76" s="46">
        <v>261051</v>
      </c>
      <c r="T76" s="47">
        <f t="shared" si="15"/>
        <v>306.75793184488839</v>
      </c>
      <c r="U76" s="46">
        <v>0</v>
      </c>
      <c r="V76" s="46">
        <v>2000</v>
      </c>
      <c r="W76" s="46">
        <v>0</v>
      </c>
      <c r="X76" s="46">
        <f t="shared" si="16"/>
        <v>2000</v>
      </c>
      <c r="Y76" s="46">
        <v>5925</v>
      </c>
      <c r="Z76" s="46">
        <v>268976</v>
      </c>
      <c r="AA76" s="49">
        <v>31977</v>
      </c>
      <c r="AB76" s="49">
        <v>181016</v>
      </c>
      <c r="AC76" s="50">
        <v>42882</v>
      </c>
      <c r="AD76" s="49">
        <v>270375</v>
      </c>
      <c r="AE76" s="52">
        <v>18842</v>
      </c>
      <c r="AF76" s="52">
        <v>1427</v>
      </c>
      <c r="AG76" s="53">
        <v>504</v>
      </c>
      <c r="AH76" s="53">
        <v>52</v>
      </c>
      <c r="AI76" s="52">
        <v>20825</v>
      </c>
      <c r="AJ76" s="52">
        <v>18734</v>
      </c>
      <c r="AK76" s="52">
        <v>21376</v>
      </c>
      <c r="AL76" s="53">
        <v>27</v>
      </c>
      <c r="AM76" s="53">
        <v>52</v>
      </c>
      <c r="AN76" s="54">
        <v>1306</v>
      </c>
      <c r="AO76" s="55">
        <f t="shared" si="17"/>
        <v>1.5346650998824911</v>
      </c>
      <c r="AP76" s="54">
        <v>23647</v>
      </c>
      <c r="AQ76" s="55">
        <f t="shared" si="19"/>
        <v>27.787309048178614</v>
      </c>
      <c r="AR76" s="54">
        <v>8745</v>
      </c>
      <c r="AS76" s="54">
        <v>1703</v>
      </c>
      <c r="AT76" s="54">
        <v>1845</v>
      </c>
      <c r="AU76" s="54">
        <v>20828</v>
      </c>
      <c r="AV76" s="57">
        <v>732</v>
      </c>
      <c r="AW76" s="54">
        <v>22531</v>
      </c>
      <c r="AX76" s="55">
        <f t="shared" si="18"/>
        <v>26.475910693301998</v>
      </c>
      <c r="AY76" s="55">
        <f t="shared" si="20"/>
        <v>0.95280585275087748</v>
      </c>
      <c r="AZ76" s="54">
        <v>353</v>
      </c>
      <c r="BA76" s="54">
        <v>895</v>
      </c>
      <c r="BB76" s="54">
        <v>12495</v>
      </c>
      <c r="BC76" s="58">
        <v>299</v>
      </c>
      <c r="BD76" s="59">
        <v>5724</v>
      </c>
      <c r="BE76" s="60">
        <f t="shared" si="14"/>
        <v>6.7262044653349005</v>
      </c>
    </row>
    <row r="77" spans="1:57" s="38" customFormat="1" ht="12.75" x14ac:dyDescent="0.2">
      <c r="A77" s="3" t="s">
        <v>137</v>
      </c>
      <c r="B77" s="38" t="s">
        <v>290</v>
      </c>
      <c r="C77" s="3" t="s">
        <v>201</v>
      </c>
      <c r="D77" s="3" t="s">
        <v>4</v>
      </c>
      <c r="E77" s="39">
        <v>20042</v>
      </c>
      <c r="F77" s="40">
        <v>52</v>
      </c>
      <c r="G77" s="39">
        <v>2350</v>
      </c>
      <c r="H77" s="42">
        <v>160</v>
      </c>
      <c r="I77" s="42">
        <v>343</v>
      </c>
      <c r="J77" s="42">
        <v>503</v>
      </c>
      <c r="K77" s="42">
        <v>30.67</v>
      </c>
      <c r="L77" s="42">
        <v>16</v>
      </c>
      <c r="M77" s="43">
        <v>7800</v>
      </c>
      <c r="N77" s="44">
        <v>2021</v>
      </c>
      <c r="O77" s="44">
        <v>2021</v>
      </c>
      <c r="P77" s="44">
        <v>2021</v>
      </c>
      <c r="Q77" s="45" t="s">
        <v>13</v>
      </c>
      <c r="R77" s="45" t="s">
        <v>13</v>
      </c>
      <c r="S77" s="46">
        <v>814255</v>
      </c>
      <c r="T77" s="47">
        <f t="shared" si="15"/>
        <v>40.627432391976846</v>
      </c>
      <c r="U77" s="46">
        <v>300</v>
      </c>
      <c r="V77" s="46">
        <v>41928</v>
      </c>
      <c r="W77" s="46">
        <v>0</v>
      </c>
      <c r="X77" s="46">
        <f t="shared" si="16"/>
        <v>42228</v>
      </c>
      <c r="Y77" s="46">
        <v>22993</v>
      </c>
      <c r="Z77" s="46">
        <v>879476</v>
      </c>
      <c r="AA77" s="49">
        <v>61232</v>
      </c>
      <c r="AB77" s="49">
        <v>540012</v>
      </c>
      <c r="AC77" s="50">
        <v>149554</v>
      </c>
      <c r="AD77" s="49">
        <v>760529</v>
      </c>
      <c r="AE77" s="52">
        <v>50525</v>
      </c>
      <c r="AF77" s="52">
        <v>3357</v>
      </c>
      <c r="AG77" s="52">
        <v>3778</v>
      </c>
      <c r="AH77" s="53">
        <v>134</v>
      </c>
      <c r="AI77" s="52">
        <v>57794</v>
      </c>
      <c r="AJ77" s="62">
        <v>14047</v>
      </c>
      <c r="AK77" s="52">
        <v>12497</v>
      </c>
      <c r="AL77" s="53">
        <v>52</v>
      </c>
      <c r="AM77" s="53">
        <v>56</v>
      </c>
      <c r="AN77" s="54">
        <v>10027</v>
      </c>
      <c r="AO77" s="55">
        <f t="shared" si="17"/>
        <v>0.5002993713202275</v>
      </c>
      <c r="AP77" s="54">
        <v>71880</v>
      </c>
      <c r="AQ77" s="55">
        <f t="shared" si="19"/>
        <v>3.5864684163257161</v>
      </c>
      <c r="AR77" s="54">
        <v>5928</v>
      </c>
      <c r="AS77" s="54">
        <v>34785</v>
      </c>
      <c r="AT77" s="54">
        <v>42992</v>
      </c>
      <c r="AU77" s="54">
        <v>132272</v>
      </c>
      <c r="AV77" s="57">
        <v>237</v>
      </c>
      <c r="AW77" s="54">
        <v>167057</v>
      </c>
      <c r="AX77" s="55">
        <f t="shared" si="18"/>
        <v>8.3353457738748631</v>
      </c>
      <c r="AY77" s="55">
        <f t="shared" si="20"/>
        <v>2.3241096271563717</v>
      </c>
      <c r="AZ77" s="54">
        <v>2650</v>
      </c>
      <c r="BA77" s="54"/>
      <c r="BB77" s="54">
        <v>64653</v>
      </c>
      <c r="BC77" s="58">
        <v>284</v>
      </c>
      <c r="BD77" s="59">
        <v>3639</v>
      </c>
      <c r="BE77" s="60">
        <f t="shared" si="14"/>
        <v>0.18156870571799222</v>
      </c>
    </row>
    <row r="78" spans="1:57" s="38" customFormat="1" ht="12.75" x14ac:dyDescent="0.2">
      <c r="A78" s="3" t="s">
        <v>139</v>
      </c>
      <c r="B78" s="38" t="s">
        <v>292</v>
      </c>
      <c r="C78" s="3" t="s">
        <v>168</v>
      </c>
      <c r="D78" s="3" t="s">
        <v>4</v>
      </c>
      <c r="E78" s="39">
        <v>9089</v>
      </c>
      <c r="F78" s="40">
        <v>52</v>
      </c>
      <c r="G78" s="39">
        <v>2372</v>
      </c>
      <c r="H78" s="42">
        <v>110</v>
      </c>
      <c r="I78" s="42">
        <v>198</v>
      </c>
      <c r="J78" s="42">
        <v>308</v>
      </c>
      <c r="K78" s="42">
        <v>12</v>
      </c>
      <c r="L78" s="42">
        <v>8</v>
      </c>
      <c r="M78" s="43">
        <v>10300</v>
      </c>
      <c r="N78" s="44">
        <v>1895</v>
      </c>
      <c r="O78" s="44">
        <v>1978</v>
      </c>
      <c r="P78" s="44">
        <v>2018</v>
      </c>
      <c r="Q78" s="45" t="s">
        <v>9</v>
      </c>
      <c r="R78" s="45" t="s">
        <v>9</v>
      </c>
      <c r="S78" s="46">
        <v>675585</v>
      </c>
      <c r="T78" s="47">
        <f t="shared" si="15"/>
        <v>74.329959291451203</v>
      </c>
      <c r="U78" s="46">
        <v>200</v>
      </c>
      <c r="V78" s="46">
        <v>17492</v>
      </c>
      <c r="W78" s="46">
        <v>7377</v>
      </c>
      <c r="X78" s="46">
        <f t="shared" si="16"/>
        <v>25069</v>
      </c>
      <c r="Y78" s="46">
        <v>16452</v>
      </c>
      <c r="Z78" s="46">
        <v>709729</v>
      </c>
      <c r="AA78" s="49">
        <v>50129</v>
      </c>
      <c r="AB78" s="49">
        <v>524323</v>
      </c>
      <c r="AC78" s="50">
        <v>139281</v>
      </c>
      <c r="AD78" s="49">
        <v>721662</v>
      </c>
      <c r="AE78" s="52">
        <v>33625</v>
      </c>
      <c r="AF78" s="52">
        <v>2532</v>
      </c>
      <c r="AG78" s="52">
        <v>1873</v>
      </c>
      <c r="AH78" s="53">
        <v>196</v>
      </c>
      <c r="AI78" s="52">
        <v>38226</v>
      </c>
      <c r="AJ78" s="52">
        <v>13757</v>
      </c>
      <c r="AK78" s="52">
        <v>12351</v>
      </c>
      <c r="AL78" s="53">
        <v>69</v>
      </c>
      <c r="AM78" s="53">
        <v>58</v>
      </c>
      <c r="AN78" s="54">
        <v>2597</v>
      </c>
      <c r="AO78" s="55">
        <f t="shared" si="17"/>
        <v>0.28573000330069315</v>
      </c>
      <c r="AP78" s="54">
        <v>16040</v>
      </c>
      <c r="AQ78" s="55">
        <f t="shared" si="19"/>
        <v>1.7647706018263836</v>
      </c>
      <c r="AR78" s="54">
        <v>1614</v>
      </c>
      <c r="AS78" s="54">
        <v>5155</v>
      </c>
      <c r="AT78" s="54">
        <v>9043</v>
      </c>
      <c r="AU78" s="54">
        <v>25372</v>
      </c>
      <c r="AV78" s="57">
        <v>223</v>
      </c>
      <c r="AW78" s="54">
        <v>30527</v>
      </c>
      <c r="AX78" s="55">
        <f t="shared" si="18"/>
        <v>3.3586753218175818</v>
      </c>
      <c r="AY78" s="55">
        <f t="shared" si="20"/>
        <v>1.9031795511221945</v>
      </c>
      <c r="AZ78" s="54">
        <v>1733</v>
      </c>
      <c r="BA78" s="54">
        <v>17392</v>
      </c>
      <c r="BB78" s="54">
        <v>17717</v>
      </c>
      <c r="BC78" s="58">
        <v>200</v>
      </c>
      <c r="BD78" s="59">
        <v>3488</v>
      </c>
      <c r="BE78" s="60">
        <f t="shared" si="14"/>
        <v>0.38376058972384203</v>
      </c>
    </row>
    <row r="79" spans="1:57" s="38" customFormat="1" ht="12.75" x14ac:dyDescent="0.2">
      <c r="A79" s="3" t="s">
        <v>143</v>
      </c>
      <c r="B79" s="38" t="s">
        <v>296</v>
      </c>
      <c r="C79" s="3" t="s">
        <v>191</v>
      </c>
      <c r="D79" s="3" t="s">
        <v>4</v>
      </c>
      <c r="E79" s="39">
        <v>1978</v>
      </c>
      <c r="F79" s="40">
        <v>52</v>
      </c>
      <c r="G79" s="39">
        <v>1040</v>
      </c>
      <c r="H79" s="42">
        <v>24</v>
      </c>
      <c r="I79" s="42">
        <v>1</v>
      </c>
      <c r="J79" s="42">
        <v>25</v>
      </c>
      <c r="K79" s="42">
        <v>6.25</v>
      </c>
      <c r="L79" s="42">
        <v>2</v>
      </c>
      <c r="M79" s="43">
        <v>1500</v>
      </c>
      <c r="N79" s="44">
        <v>1911</v>
      </c>
      <c r="O79" s="45"/>
      <c r="P79" s="44">
        <v>2001</v>
      </c>
      <c r="Q79" s="45" t="s">
        <v>9</v>
      </c>
      <c r="R79" s="45" t="s">
        <v>13</v>
      </c>
      <c r="S79" s="46">
        <v>35166</v>
      </c>
      <c r="T79" s="47">
        <f t="shared" si="15"/>
        <v>17.778564206268957</v>
      </c>
      <c r="U79" s="46">
        <v>837</v>
      </c>
      <c r="V79" s="46">
        <v>3871</v>
      </c>
      <c r="W79" s="46">
        <v>700</v>
      </c>
      <c r="X79" s="46">
        <f t="shared" si="16"/>
        <v>5408</v>
      </c>
      <c r="Y79" s="46">
        <v>1072</v>
      </c>
      <c r="Z79" s="46">
        <v>40946</v>
      </c>
      <c r="AA79" s="49">
        <v>2862</v>
      </c>
      <c r="AB79" s="49">
        <v>26869</v>
      </c>
      <c r="AC79" s="50">
        <v>9825</v>
      </c>
      <c r="AD79" s="49">
        <v>40484</v>
      </c>
      <c r="AE79" s="52">
        <v>7221</v>
      </c>
      <c r="AF79" s="53">
        <v>430</v>
      </c>
      <c r="AG79" s="53">
        <v>286</v>
      </c>
      <c r="AH79" s="53">
        <v>26</v>
      </c>
      <c r="AI79" s="52">
        <v>7963</v>
      </c>
      <c r="AJ79" s="52">
        <v>13757</v>
      </c>
      <c r="AK79" s="52">
        <v>12351</v>
      </c>
      <c r="AL79" s="53">
        <v>6</v>
      </c>
      <c r="AM79" s="53">
        <v>52</v>
      </c>
      <c r="AN79" s="57">
        <v>366</v>
      </c>
      <c r="AO79" s="55">
        <f t="shared" si="17"/>
        <v>0.18503538928210314</v>
      </c>
      <c r="AP79" s="54">
        <v>1845</v>
      </c>
      <c r="AQ79" s="55">
        <f t="shared" si="19"/>
        <v>0.9327603640040445</v>
      </c>
      <c r="AR79" s="54">
        <v>301</v>
      </c>
      <c r="AS79" s="54">
        <v>1477</v>
      </c>
      <c r="AT79" s="54">
        <v>1782</v>
      </c>
      <c r="AU79" s="54">
        <v>4967</v>
      </c>
      <c r="AV79" s="57">
        <v>29</v>
      </c>
      <c r="AW79" s="54">
        <v>6444</v>
      </c>
      <c r="AX79" s="55">
        <f t="shared" si="18"/>
        <v>3.2578361981799797</v>
      </c>
      <c r="AY79" s="55">
        <f t="shared" si="20"/>
        <v>3.4926829268292683</v>
      </c>
      <c r="AZ79" s="54">
        <v>11</v>
      </c>
      <c r="BA79" s="54">
        <v>220</v>
      </c>
      <c r="BB79" s="54">
        <v>2448</v>
      </c>
      <c r="BC79" s="58">
        <v>24</v>
      </c>
      <c r="BD79" s="59">
        <v>370</v>
      </c>
      <c r="BE79" s="60">
        <f t="shared" si="14"/>
        <v>0.18705763397371081</v>
      </c>
    </row>
    <row r="80" spans="1:57" s="38" customFormat="1" ht="12.75" x14ac:dyDescent="0.2">
      <c r="A80" s="3" t="s">
        <v>144</v>
      </c>
      <c r="B80" s="38" t="s">
        <v>297</v>
      </c>
      <c r="C80" s="3" t="s">
        <v>226</v>
      </c>
      <c r="D80" s="3" t="s">
        <v>4</v>
      </c>
      <c r="E80" s="39">
        <v>5156</v>
      </c>
      <c r="F80" s="40">
        <v>52</v>
      </c>
      <c r="G80" s="39">
        <v>2236</v>
      </c>
      <c r="H80" s="42">
        <v>200</v>
      </c>
      <c r="I80" s="42">
        <v>15</v>
      </c>
      <c r="J80" s="42">
        <v>215</v>
      </c>
      <c r="K80" s="42">
        <v>15</v>
      </c>
      <c r="L80" s="42">
        <v>6</v>
      </c>
      <c r="M80" s="43">
        <v>6000</v>
      </c>
      <c r="N80" s="44">
        <v>1863</v>
      </c>
      <c r="O80" s="44">
        <v>2012</v>
      </c>
      <c r="P80" s="44">
        <v>2022</v>
      </c>
      <c r="Q80" s="45" t="s">
        <v>10</v>
      </c>
      <c r="R80" s="45" t="s">
        <v>10</v>
      </c>
      <c r="S80" s="46">
        <v>557425</v>
      </c>
      <c r="T80" s="47">
        <f t="shared" si="15"/>
        <v>108.11190845616757</v>
      </c>
      <c r="U80" s="46">
        <v>0</v>
      </c>
      <c r="V80" s="46">
        <v>10072</v>
      </c>
      <c r="W80" s="46">
        <v>19000</v>
      </c>
      <c r="X80" s="46">
        <f t="shared" si="16"/>
        <v>29072</v>
      </c>
      <c r="Y80" s="46">
        <v>40180</v>
      </c>
      <c r="Z80" s="46">
        <v>607677</v>
      </c>
      <c r="AA80" s="49">
        <v>11529</v>
      </c>
      <c r="AB80" s="49">
        <v>387460</v>
      </c>
      <c r="AC80" s="50">
        <v>68669</v>
      </c>
      <c r="AD80" s="49">
        <v>469866</v>
      </c>
      <c r="AE80" s="52">
        <v>22936</v>
      </c>
      <c r="AF80" s="52">
        <v>2904</v>
      </c>
      <c r="AG80" s="52">
        <v>1177</v>
      </c>
      <c r="AH80" s="53">
        <v>35</v>
      </c>
      <c r="AI80" s="52">
        <v>27052</v>
      </c>
      <c r="AJ80" s="52">
        <v>13757</v>
      </c>
      <c r="AK80" s="52">
        <v>12351</v>
      </c>
      <c r="AL80" s="53">
        <v>81</v>
      </c>
      <c r="AM80" s="53">
        <v>53</v>
      </c>
      <c r="AN80" s="54">
        <v>6683</v>
      </c>
      <c r="AO80" s="55">
        <f t="shared" si="17"/>
        <v>1.2961598138091543</v>
      </c>
      <c r="AP80" s="54">
        <v>37702</v>
      </c>
      <c r="AQ80" s="55">
        <f t="shared" si="19"/>
        <v>7.3122575640031036</v>
      </c>
      <c r="AR80" s="54">
        <v>443</v>
      </c>
      <c r="AS80" s="54">
        <v>5420</v>
      </c>
      <c r="AT80" s="54">
        <v>6327</v>
      </c>
      <c r="AU80" s="54">
        <v>39533</v>
      </c>
      <c r="AV80" s="57">
        <v>0</v>
      </c>
      <c r="AW80" s="54">
        <v>44953</v>
      </c>
      <c r="AX80" s="55">
        <f t="shared" si="18"/>
        <v>8.7185802948021731</v>
      </c>
      <c r="AY80" s="55">
        <f t="shared" si="20"/>
        <v>1.1923240146411331</v>
      </c>
      <c r="AZ80" s="54">
        <v>1284</v>
      </c>
      <c r="BA80" s="54">
        <v>2662</v>
      </c>
      <c r="BB80" s="54">
        <v>15880</v>
      </c>
      <c r="BC80" s="58">
        <v>54</v>
      </c>
      <c r="BD80" s="59">
        <v>592</v>
      </c>
      <c r="BE80" s="60">
        <f t="shared" si="14"/>
        <v>0.11481768813033359</v>
      </c>
    </row>
    <row r="81" spans="1:57" s="38" customFormat="1" ht="12.75" x14ac:dyDescent="0.2">
      <c r="A81" s="3" t="s">
        <v>145</v>
      </c>
      <c r="B81" s="38" t="s">
        <v>225</v>
      </c>
      <c r="C81" s="3" t="s">
        <v>179</v>
      </c>
      <c r="D81" s="3" t="s">
        <v>4</v>
      </c>
      <c r="E81" s="39">
        <v>6724</v>
      </c>
      <c r="F81" s="40">
        <v>52</v>
      </c>
      <c r="G81" s="39">
        <v>1664</v>
      </c>
      <c r="H81" s="42">
        <v>80</v>
      </c>
      <c r="I81" s="42">
        <v>80</v>
      </c>
      <c r="J81" s="42">
        <v>160</v>
      </c>
      <c r="K81" s="42">
        <v>5</v>
      </c>
      <c r="L81" s="42">
        <v>7</v>
      </c>
      <c r="M81" s="43">
        <v>5000</v>
      </c>
      <c r="N81" s="44">
        <v>1916</v>
      </c>
      <c r="O81" s="44">
        <v>1998</v>
      </c>
      <c r="P81" s="44">
        <v>2022</v>
      </c>
      <c r="Q81" s="45" t="s">
        <v>9</v>
      </c>
      <c r="R81" s="45" t="s">
        <v>10</v>
      </c>
      <c r="S81" s="46">
        <v>157050</v>
      </c>
      <c r="T81" s="47">
        <f t="shared" si="15"/>
        <v>23.356632956573467</v>
      </c>
      <c r="U81" s="46">
        <v>200</v>
      </c>
      <c r="V81" s="46">
        <v>9950</v>
      </c>
      <c r="W81" s="46">
        <v>2432</v>
      </c>
      <c r="X81" s="46">
        <f t="shared" si="16"/>
        <v>12582</v>
      </c>
      <c r="Y81" s="46">
        <v>18361</v>
      </c>
      <c r="Z81" s="46">
        <v>185561</v>
      </c>
      <c r="AA81" s="49">
        <v>9398</v>
      </c>
      <c r="AB81" s="49">
        <v>102479</v>
      </c>
      <c r="AC81" s="50">
        <v>73839</v>
      </c>
      <c r="AD81" s="49">
        <v>188684</v>
      </c>
      <c r="AE81" s="52">
        <v>16370</v>
      </c>
      <c r="AF81" s="53">
        <v>661</v>
      </c>
      <c r="AG81" s="53">
        <v>269</v>
      </c>
      <c r="AH81" s="53">
        <v>41</v>
      </c>
      <c r="AI81" s="52">
        <v>17341</v>
      </c>
      <c r="AJ81" s="52">
        <v>13158</v>
      </c>
      <c r="AK81" s="52">
        <v>10598</v>
      </c>
      <c r="AL81" s="53">
        <v>2</v>
      </c>
      <c r="AM81" s="53">
        <v>52</v>
      </c>
      <c r="AN81" s="57">
        <v>888</v>
      </c>
      <c r="AO81" s="55">
        <f t="shared" si="17"/>
        <v>0.132064247471743</v>
      </c>
      <c r="AP81" s="54">
        <v>6565</v>
      </c>
      <c r="AQ81" s="55">
        <f t="shared" si="19"/>
        <v>0.97635336109458659</v>
      </c>
      <c r="AR81" s="54">
        <v>690</v>
      </c>
      <c r="AS81" s="54">
        <v>2610</v>
      </c>
      <c r="AT81" s="54"/>
      <c r="AU81" s="54">
        <v>10015</v>
      </c>
      <c r="AV81" s="57">
        <v>0</v>
      </c>
      <c r="AW81" s="54">
        <v>12625</v>
      </c>
      <c r="AX81" s="55">
        <f t="shared" si="18"/>
        <v>1.8776026174895895</v>
      </c>
      <c r="AY81" s="55">
        <f t="shared" si="20"/>
        <v>1.9230769230769231</v>
      </c>
      <c r="AZ81" s="54">
        <v>748</v>
      </c>
      <c r="BA81" s="54">
        <v>12242</v>
      </c>
      <c r="BB81" s="54">
        <v>6219</v>
      </c>
      <c r="BC81" s="58">
        <v>111</v>
      </c>
      <c r="BD81" s="59">
        <v>1415</v>
      </c>
      <c r="BE81" s="60">
        <f t="shared" si="14"/>
        <v>0.21044021415823913</v>
      </c>
    </row>
    <row r="82" spans="1:57" s="38" customFormat="1" ht="12.75" x14ac:dyDescent="0.2">
      <c r="A82" s="3" t="s">
        <v>146</v>
      </c>
      <c r="B82" s="38" t="s">
        <v>298</v>
      </c>
      <c r="C82" s="3" t="s">
        <v>169</v>
      </c>
      <c r="D82" s="3" t="s">
        <v>4</v>
      </c>
      <c r="E82" s="39">
        <v>1053</v>
      </c>
      <c r="F82" s="40">
        <v>52</v>
      </c>
      <c r="G82" s="40">
        <v>20</v>
      </c>
      <c r="H82" s="42">
        <v>25</v>
      </c>
      <c r="I82" s="42">
        <v>0</v>
      </c>
      <c r="J82" s="42">
        <v>25</v>
      </c>
      <c r="K82" s="42">
        <v>3.5</v>
      </c>
      <c r="L82" s="42">
        <v>1</v>
      </c>
      <c r="M82" s="43">
        <v>2720</v>
      </c>
      <c r="N82" s="44">
        <v>1897</v>
      </c>
      <c r="O82" s="44">
        <v>2000</v>
      </c>
      <c r="P82" s="44">
        <v>2023</v>
      </c>
      <c r="Q82" s="45" t="s">
        <v>9</v>
      </c>
      <c r="R82" s="45" t="s">
        <v>5</v>
      </c>
      <c r="S82" s="46">
        <v>18000</v>
      </c>
      <c r="T82" s="47">
        <f t="shared" si="15"/>
        <v>17.094017094017094</v>
      </c>
      <c r="U82" s="46">
        <v>0</v>
      </c>
      <c r="V82" s="46">
        <v>2000</v>
      </c>
      <c r="W82" s="46">
        <v>0</v>
      </c>
      <c r="X82" s="46">
        <f t="shared" si="16"/>
        <v>2000</v>
      </c>
      <c r="Y82" s="46">
        <v>35230</v>
      </c>
      <c r="Z82" s="46">
        <v>55230</v>
      </c>
      <c r="AA82" s="49">
        <v>7607</v>
      </c>
      <c r="AB82" s="49">
        <v>24661</v>
      </c>
      <c r="AC82" s="50">
        <v>20763</v>
      </c>
      <c r="AD82" s="49">
        <v>54335</v>
      </c>
      <c r="AE82" s="52">
        <v>9300</v>
      </c>
      <c r="AF82" s="53">
        <v>705</v>
      </c>
      <c r="AG82" s="53">
        <v>175</v>
      </c>
      <c r="AH82" s="53">
        <v>75</v>
      </c>
      <c r="AI82" s="52">
        <v>10255</v>
      </c>
      <c r="AJ82" s="62">
        <v>13158</v>
      </c>
      <c r="AK82" s="52">
        <v>10598</v>
      </c>
      <c r="AL82" s="53">
        <v>13</v>
      </c>
      <c r="AM82" s="53">
        <v>52</v>
      </c>
      <c r="AN82" s="57">
        <v>507</v>
      </c>
      <c r="AO82" s="55">
        <f t="shared" si="17"/>
        <v>0.48148148148148145</v>
      </c>
      <c r="AP82" s="54">
        <v>3200</v>
      </c>
      <c r="AQ82" s="55">
        <f t="shared" si="19"/>
        <v>3.0389363722697058</v>
      </c>
      <c r="AR82" s="54">
        <v>100</v>
      </c>
      <c r="AS82" s="54">
        <v>689</v>
      </c>
      <c r="AT82" s="54"/>
      <c r="AU82" s="54">
        <v>8729</v>
      </c>
      <c r="AV82" s="57">
        <v>88</v>
      </c>
      <c r="AW82" s="54">
        <v>9418</v>
      </c>
      <c r="AX82" s="55">
        <f t="shared" si="18"/>
        <v>8.9439696106362767</v>
      </c>
      <c r="AY82" s="55">
        <f t="shared" si="20"/>
        <v>2.9431250000000002</v>
      </c>
      <c r="AZ82" s="54">
        <v>400</v>
      </c>
      <c r="BA82" s="54">
        <v>500</v>
      </c>
      <c r="BB82" s="54"/>
      <c r="BC82" s="58">
        <v>30</v>
      </c>
      <c r="BD82" s="59">
        <v>777</v>
      </c>
      <c r="BE82" s="60">
        <f t="shared" si="14"/>
        <v>0.7378917378917379</v>
      </c>
    </row>
    <row r="83" spans="1:57" s="38" customFormat="1" ht="12.75" x14ac:dyDescent="0.2">
      <c r="A83" s="3" t="s">
        <v>147</v>
      </c>
      <c r="B83" s="38" t="s">
        <v>299</v>
      </c>
      <c r="C83" s="3" t="s">
        <v>198</v>
      </c>
      <c r="D83" s="3" t="s">
        <v>4</v>
      </c>
      <c r="E83" s="39">
        <v>1641</v>
      </c>
      <c r="F83" s="40">
        <v>52</v>
      </c>
      <c r="G83" s="39">
        <v>1144</v>
      </c>
      <c r="H83" s="42">
        <v>24</v>
      </c>
      <c r="I83" s="42">
        <v>10.33</v>
      </c>
      <c r="J83" s="42">
        <v>34.33</v>
      </c>
      <c r="K83" s="42">
        <v>3.5</v>
      </c>
      <c r="L83" s="42">
        <v>4</v>
      </c>
      <c r="M83" s="43">
        <v>2700</v>
      </c>
      <c r="N83" s="44">
        <v>1968</v>
      </c>
      <c r="O83" s="44">
        <v>1983</v>
      </c>
      <c r="P83" s="44">
        <v>2017</v>
      </c>
      <c r="Q83" s="45" t="s">
        <v>10</v>
      </c>
      <c r="R83" s="45" t="s">
        <v>9</v>
      </c>
      <c r="S83" s="46">
        <v>52944</v>
      </c>
      <c r="T83" s="47">
        <f t="shared" si="15"/>
        <v>32.263254113345518</v>
      </c>
      <c r="U83" s="46">
        <v>300</v>
      </c>
      <c r="V83" s="46">
        <v>2528</v>
      </c>
      <c r="W83" s="46">
        <v>0</v>
      </c>
      <c r="X83" s="46">
        <f t="shared" si="16"/>
        <v>2828</v>
      </c>
      <c r="Y83" s="46">
        <v>26604</v>
      </c>
      <c r="Z83" s="46">
        <v>82376</v>
      </c>
      <c r="AA83" s="49">
        <v>9146</v>
      </c>
      <c r="AB83" s="49">
        <v>44892</v>
      </c>
      <c r="AC83" s="50">
        <v>13640</v>
      </c>
      <c r="AD83" s="49">
        <v>69026</v>
      </c>
      <c r="AE83" s="52">
        <v>12139</v>
      </c>
      <c r="AF83" s="53">
        <v>987</v>
      </c>
      <c r="AG83" s="53">
        <v>543</v>
      </c>
      <c r="AH83" s="53">
        <v>32</v>
      </c>
      <c r="AI83" s="52">
        <v>13701</v>
      </c>
      <c r="AJ83" s="52">
        <v>13757</v>
      </c>
      <c r="AK83" s="52">
        <v>12351</v>
      </c>
      <c r="AL83" s="53">
        <v>5</v>
      </c>
      <c r="AM83" s="53">
        <v>52</v>
      </c>
      <c r="AN83" s="57">
        <v>338</v>
      </c>
      <c r="AO83" s="55">
        <f t="shared" si="17"/>
        <v>0.20597196831200487</v>
      </c>
      <c r="AP83" s="54">
        <v>2523</v>
      </c>
      <c r="AQ83" s="55">
        <f t="shared" si="19"/>
        <v>1.5374771480804388</v>
      </c>
      <c r="AR83" s="54">
        <v>150</v>
      </c>
      <c r="AS83" s="54">
        <v>1210</v>
      </c>
      <c r="AT83" s="54">
        <v>1476</v>
      </c>
      <c r="AU83" s="54">
        <v>3194</v>
      </c>
      <c r="AV83" s="57">
        <v>10</v>
      </c>
      <c r="AW83" s="54">
        <v>4404</v>
      </c>
      <c r="AX83" s="55">
        <f t="shared" si="18"/>
        <v>2.6837294332723949</v>
      </c>
      <c r="AY83" s="55">
        <f t="shared" si="20"/>
        <v>1.7455410225921522</v>
      </c>
      <c r="AZ83" s="54">
        <v>67</v>
      </c>
      <c r="BA83" s="54"/>
      <c r="BB83" s="54">
        <v>2485</v>
      </c>
      <c r="BC83" s="58">
        <v>10</v>
      </c>
      <c r="BD83" s="59">
        <v>84</v>
      </c>
      <c r="BE83" s="60">
        <f t="shared" si="14"/>
        <v>5.1188299817184646E-2</v>
      </c>
    </row>
    <row r="84" spans="1:57" s="38" customFormat="1" ht="12.75" x14ac:dyDescent="0.2">
      <c r="A84" s="3" t="s">
        <v>148</v>
      </c>
      <c r="B84" s="38" t="s">
        <v>300</v>
      </c>
      <c r="C84" s="3" t="s">
        <v>169</v>
      </c>
      <c r="D84" s="3" t="s">
        <v>4</v>
      </c>
      <c r="E84" s="39">
        <v>1328</v>
      </c>
      <c r="F84" s="40">
        <v>50</v>
      </c>
      <c r="G84" s="39">
        <v>1250</v>
      </c>
      <c r="H84" s="42">
        <v>44</v>
      </c>
      <c r="I84" s="42">
        <v>6</v>
      </c>
      <c r="J84" s="42">
        <v>50</v>
      </c>
      <c r="K84" s="42">
        <v>30</v>
      </c>
      <c r="L84" s="42">
        <v>4</v>
      </c>
      <c r="M84" s="43">
        <v>3085</v>
      </c>
      <c r="N84" s="44">
        <v>1843</v>
      </c>
      <c r="O84" s="44">
        <v>2009</v>
      </c>
      <c r="P84" s="45"/>
      <c r="Q84" s="45" t="s">
        <v>13</v>
      </c>
      <c r="R84" s="45" t="s">
        <v>13</v>
      </c>
      <c r="S84" s="46">
        <v>77774</v>
      </c>
      <c r="T84" s="47">
        <f t="shared" si="15"/>
        <v>58.564759036144579</v>
      </c>
      <c r="U84" s="46">
        <v>300</v>
      </c>
      <c r="V84" s="46">
        <v>0</v>
      </c>
      <c r="W84" s="46">
        <v>7898</v>
      </c>
      <c r="X84" s="46">
        <f t="shared" si="16"/>
        <v>8198</v>
      </c>
      <c r="Y84" s="46">
        <v>33597</v>
      </c>
      <c r="Z84" s="46">
        <v>111671</v>
      </c>
      <c r="AA84" s="49">
        <v>4664</v>
      </c>
      <c r="AB84" s="49">
        <v>57100</v>
      </c>
      <c r="AC84" s="50">
        <v>18450</v>
      </c>
      <c r="AD84" s="49">
        <v>88908</v>
      </c>
      <c r="AE84" s="52">
        <v>9905</v>
      </c>
      <c r="AF84" s="53">
        <v>83</v>
      </c>
      <c r="AG84" s="53">
        <v>0</v>
      </c>
      <c r="AH84" s="53">
        <v>37</v>
      </c>
      <c r="AI84" s="52">
        <v>10025</v>
      </c>
      <c r="AJ84" s="52">
        <v>13757</v>
      </c>
      <c r="AK84" s="52">
        <v>12351</v>
      </c>
      <c r="AL84" s="53">
        <v>25</v>
      </c>
      <c r="AM84" s="53">
        <v>52</v>
      </c>
      <c r="AN84" s="57">
        <v>584</v>
      </c>
      <c r="AO84" s="55">
        <f t="shared" si="17"/>
        <v>0.43975903614457829</v>
      </c>
      <c r="AP84" s="54">
        <v>5500</v>
      </c>
      <c r="AQ84" s="55">
        <f t="shared" si="19"/>
        <v>4.1415662650602414</v>
      </c>
      <c r="AR84" s="54">
        <v>520</v>
      </c>
      <c r="AS84" s="54" t="s">
        <v>6</v>
      </c>
      <c r="AT84" s="54"/>
      <c r="AU84" s="54">
        <v>6712</v>
      </c>
      <c r="AV84" s="57">
        <v>18</v>
      </c>
      <c r="AW84" s="54">
        <v>6712</v>
      </c>
      <c r="AX84" s="55">
        <f t="shared" si="18"/>
        <v>5.0542168674698793</v>
      </c>
      <c r="AY84" s="55">
        <f t="shared" si="20"/>
        <v>1.2203636363636363</v>
      </c>
      <c r="AZ84" s="54">
        <v>110</v>
      </c>
      <c r="BA84" s="54">
        <v>600</v>
      </c>
      <c r="BB84" s="54">
        <v>3600</v>
      </c>
      <c r="BC84" s="58">
        <v>109</v>
      </c>
      <c r="BD84" s="59"/>
      <c r="BE84" s="60"/>
    </row>
    <row r="85" spans="1:57" s="38" customFormat="1" ht="12.75" x14ac:dyDescent="0.2">
      <c r="A85" s="3" t="s">
        <v>150</v>
      </c>
      <c r="B85" s="38" t="s">
        <v>302</v>
      </c>
      <c r="C85" s="3" t="s">
        <v>198</v>
      </c>
      <c r="D85" s="3" t="s">
        <v>4</v>
      </c>
      <c r="E85" s="39">
        <v>2587</v>
      </c>
      <c r="F85" s="40">
        <v>48</v>
      </c>
      <c r="G85" s="39">
        <v>1288</v>
      </c>
      <c r="H85" s="42">
        <v>1</v>
      </c>
      <c r="I85" s="42">
        <v>2</v>
      </c>
      <c r="J85" s="42">
        <v>3</v>
      </c>
      <c r="K85" s="42">
        <v>8</v>
      </c>
      <c r="L85" s="42">
        <v>3</v>
      </c>
      <c r="M85" s="43">
        <v>2858</v>
      </c>
      <c r="N85" s="44">
        <v>1972</v>
      </c>
      <c r="O85" s="45"/>
      <c r="P85" s="45"/>
      <c r="Q85" s="45" t="s">
        <v>10</v>
      </c>
      <c r="R85" s="45" t="s">
        <v>10</v>
      </c>
      <c r="S85" s="46">
        <v>95823</v>
      </c>
      <c r="T85" s="47">
        <f t="shared" si="15"/>
        <v>37.040201005025125</v>
      </c>
      <c r="U85" s="46">
        <v>837</v>
      </c>
      <c r="V85" s="46">
        <v>3483</v>
      </c>
      <c r="W85" s="46">
        <v>0</v>
      </c>
      <c r="X85" s="46">
        <f t="shared" si="16"/>
        <v>4320</v>
      </c>
      <c r="Y85" s="46">
        <v>8531</v>
      </c>
      <c r="Z85" s="46">
        <v>108674</v>
      </c>
      <c r="AA85" s="49">
        <v>15718</v>
      </c>
      <c r="AB85" s="49">
        <v>63389</v>
      </c>
      <c r="AC85" s="50">
        <v>4611</v>
      </c>
      <c r="AD85" s="49">
        <v>83989</v>
      </c>
      <c r="AE85" s="52">
        <v>19702</v>
      </c>
      <c r="AF85" s="53">
        <v>809</v>
      </c>
      <c r="AG85" s="53">
        <v>339</v>
      </c>
      <c r="AH85" s="53">
        <v>18</v>
      </c>
      <c r="AI85" s="52">
        <v>20868</v>
      </c>
      <c r="AJ85" s="52">
        <v>13757</v>
      </c>
      <c r="AK85" s="52">
        <v>12351</v>
      </c>
      <c r="AL85" s="53">
        <v>11</v>
      </c>
      <c r="AM85" s="53">
        <v>52</v>
      </c>
      <c r="AN85" s="57">
        <v>936</v>
      </c>
      <c r="AO85" s="55">
        <f t="shared" si="17"/>
        <v>0.36180904522613067</v>
      </c>
      <c r="AP85" s="54">
        <v>3361</v>
      </c>
      <c r="AQ85" s="55">
        <f t="shared" si="19"/>
        <v>1.2991882489369926</v>
      </c>
      <c r="AR85" s="54">
        <v>190</v>
      </c>
      <c r="AS85" s="54">
        <v>1007</v>
      </c>
      <c r="AT85" s="54">
        <v>1418</v>
      </c>
      <c r="AU85" s="54">
        <v>6965</v>
      </c>
      <c r="AV85" s="57">
        <v>387</v>
      </c>
      <c r="AW85" s="54">
        <v>7972</v>
      </c>
      <c r="AX85" s="55">
        <f t="shared" si="18"/>
        <v>3.0815616544259758</v>
      </c>
      <c r="AY85" s="55">
        <f t="shared" si="20"/>
        <v>2.371913121094912</v>
      </c>
      <c r="AZ85" s="54">
        <v>63</v>
      </c>
      <c r="BA85" s="54"/>
      <c r="BB85" s="54"/>
      <c r="BC85" s="58">
        <v>34</v>
      </c>
      <c r="BD85" s="59">
        <v>137</v>
      </c>
      <c r="BE85" s="60">
        <f t="shared" ref="BE85:BE91" si="21">BD85/E85</f>
        <v>5.2957093158098184E-2</v>
      </c>
    </row>
    <row r="86" spans="1:57" s="38" customFormat="1" ht="12.75" x14ac:dyDescent="0.2">
      <c r="A86" s="3" t="s">
        <v>151</v>
      </c>
      <c r="B86" s="38" t="s">
        <v>303</v>
      </c>
      <c r="C86" s="3" t="s">
        <v>176</v>
      </c>
      <c r="D86" s="3" t="s">
        <v>4</v>
      </c>
      <c r="E86" s="39">
        <v>1632</v>
      </c>
      <c r="F86" s="40">
        <v>31</v>
      </c>
      <c r="G86" s="40">
        <v>785</v>
      </c>
      <c r="H86" s="42">
        <v>47</v>
      </c>
      <c r="I86" s="42">
        <v>4</v>
      </c>
      <c r="J86" s="42">
        <v>51</v>
      </c>
      <c r="K86" s="42">
        <v>14</v>
      </c>
      <c r="L86" s="42">
        <v>3</v>
      </c>
      <c r="M86" s="43">
        <v>1450</v>
      </c>
      <c r="N86" s="44">
        <v>1872</v>
      </c>
      <c r="O86" s="44">
        <v>2009</v>
      </c>
      <c r="P86" s="44">
        <v>2021</v>
      </c>
      <c r="Q86" s="45" t="s">
        <v>9</v>
      </c>
      <c r="R86" s="45" t="s">
        <v>9</v>
      </c>
      <c r="S86" s="46">
        <v>103501</v>
      </c>
      <c r="T86" s="47">
        <f t="shared" si="15"/>
        <v>63.419730392156865</v>
      </c>
      <c r="U86" s="46">
        <v>200</v>
      </c>
      <c r="V86" s="46">
        <v>937</v>
      </c>
      <c r="W86" s="46">
        <v>0</v>
      </c>
      <c r="X86" s="46">
        <f t="shared" si="16"/>
        <v>1137</v>
      </c>
      <c r="Y86" s="46">
        <v>7582</v>
      </c>
      <c r="Z86" s="46">
        <v>112220</v>
      </c>
      <c r="AA86" s="49">
        <v>14742</v>
      </c>
      <c r="AB86" s="49">
        <v>89041</v>
      </c>
      <c r="AC86" s="50">
        <v>6704</v>
      </c>
      <c r="AD86" s="49">
        <v>112557</v>
      </c>
      <c r="AE86" s="52">
        <v>8972</v>
      </c>
      <c r="AF86" s="53">
        <v>947</v>
      </c>
      <c r="AG86" s="53">
        <v>813</v>
      </c>
      <c r="AH86" s="53">
        <v>160</v>
      </c>
      <c r="AI86" s="52">
        <v>10892</v>
      </c>
      <c r="AJ86" s="52">
        <v>13984</v>
      </c>
      <c r="AK86" s="52">
        <v>21273</v>
      </c>
      <c r="AL86" s="53">
        <v>29</v>
      </c>
      <c r="AM86" s="53">
        <v>56</v>
      </c>
      <c r="AN86" s="57">
        <v>696</v>
      </c>
      <c r="AO86" s="55">
        <f t="shared" si="17"/>
        <v>0.4264705882352941</v>
      </c>
      <c r="AP86" s="54">
        <v>3850</v>
      </c>
      <c r="AQ86" s="55">
        <f t="shared" si="19"/>
        <v>2.3590686274509802</v>
      </c>
      <c r="AR86" s="54">
        <v>235</v>
      </c>
      <c r="AS86" s="54">
        <v>3602</v>
      </c>
      <c r="AT86" s="54">
        <v>3848</v>
      </c>
      <c r="AU86" s="54">
        <v>12454</v>
      </c>
      <c r="AV86" s="57">
        <v>161</v>
      </c>
      <c r="AW86" s="54">
        <v>16056</v>
      </c>
      <c r="AX86" s="55">
        <f t="shared" si="18"/>
        <v>9.8382352941176467</v>
      </c>
      <c r="AY86" s="55">
        <f t="shared" si="20"/>
        <v>4.1703896103896101</v>
      </c>
      <c r="AZ86" s="54">
        <v>94</v>
      </c>
      <c r="BA86" s="54">
        <v>250</v>
      </c>
      <c r="BB86" s="54">
        <v>4904</v>
      </c>
      <c r="BC86" s="58">
        <v>112</v>
      </c>
      <c r="BD86" s="59">
        <v>2003</v>
      </c>
      <c r="BE86" s="60">
        <f t="shared" si="21"/>
        <v>1.227328431372549</v>
      </c>
    </row>
    <row r="87" spans="1:57" s="38" customFormat="1" ht="12.75" x14ac:dyDescent="0.2">
      <c r="A87" s="3" t="s">
        <v>152</v>
      </c>
      <c r="B87" s="38" t="s">
        <v>304</v>
      </c>
      <c r="C87" s="3" t="s">
        <v>176</v>
      </c>
      <c r="D87" s="3" t="s">
        <v>4</v>
      </c>
      <c r="E87" s="39">
        <v>5240</v>
      </c>
      <c r="F87" s="40">
        <v>30</v>
      </c>
      <c r="G87" s="39">
        <v>1965</v>
      </c>
      <c r="H87" s="42">
        <v>161</v>
      </c>
      <c r="I87" s="42">
        <v>42</v>
      </c>
      <c r="J87" s="42">
        <v>203</v>
      </c>
      <c r="K87" s="42">
        <v>5</v>
      </c>
      <c r="L87" s="42">
        <v>7</v>
      </c>
      <c r="M87" s="43">
        <v>7656</v>
      </c>
      <c r="N87" s="44">
        <v>2016</v>
      </c>
      <c r="O87" s="45"/>
      <c r="P87" s="44">
        <v>2023</v>
      </c>
      <c r="Q87" s="45" t="s">
        <v>5</v>
      </c>
      <c r="R87" s="45" t="s">
        <v>13</v>
      </c>
      <c r="S87" s="46">
        <v>438550</v>
      </c>
      <c r="T87" s="47">
        <f t="shared" si="15"/>
        <v>83.69274809160305</v>
      </c>
      <c r="U87" s="46">
        <v>200</v>
      </c>
      <c r="V87" s="46">
        <v>9109</v>
      </c>
      <c r="W87" s="46">
        <v>8680</v>
      </c>
      <c r="X87" s="46">
        <f t="shared" si="16"/>
        <v>17989</v>
      </c>
      <c r="Y87" s="46">
        <v>50798</v>
      </c>
      <c r="Z87" s="46">
        <v>498657</v>
      </c>
      <c r="AA87" s="49">
        <v>28357</v>
      </c>
      <c r="AB87" s="49">
        <v>250655</v>
      </c>
      <c r="AC87" s="50">
        <v>226093</v>
      </c>
      <c r="AD87" s="49">
        <v>509282</v>
      </c>
      <c r="AE87" s="52">
        <v>18719</v>
      </c>
      <c r="AF87" s="52">
        <v>1317</v>
      </c>
      <c r="AG87" s="53">
        <v>804</v>
      </c>
      <c r="AH87" s="53">
        <v>70</v>
      </c>
      <c r="AI87" s="52">
        <v>20910</v>
      </c>
      <c r="AJ87" s="52">
        <v>13231</v>
      </c>
      <c r="AK87" s="52">
        <v>10663</v>
      </c>
      <c r="AL87" s="53">
        <v>29</v>
      </c>
      <c r="AM87" s="53">
        <v>55</v>
      </c>
      <c r="AN87" s="54">
        <v>3404</v>
      </c>
      <c r="AO87" s="55">
        <f t="shared" si="17"/>
        <v>0.64961832061068703</v>
      </c>
      <c r="AP87" s="54">
        <v>24604</v>
      </c>
      <c r="AQ87" s="55">
        <f t="shared" si="19"/>
        <v>4.6954198473282442</v>
      </c>
      <c r="AR87" s="54">
        <v>780</v>
      </c>
      <c r="AS87" s="54">
        <v>11994</v>
      </c>
      <c r="AT87" s="54">
        <v>19471</v>
      </c>
      <c r="AU87" s="54">
        <v>21422</v>
      </c>
      <c r="AV87" s="57">
        <v>293</v>
      </c>
      <c r="AW87" s="54">
        <v>33416</v>
      </c>
      <c r="AX87" s="55">
        <f t="shared" si="18"/>
        <v>6.3770992366412216</v>
      </c>
      <c r="AY87" s="55">
        <f t="shared" si="20"/>
        <v>1.3581531458299463</v>
      </c>
      <c r="AZ87" s="54">
        <v>702</v>
      </c>
      <c r="BA87" s="54"/>
      <c r="BB87" s="54">
        <v>21408</v>
      </c>
      <c r="BC87" s="58">
        <v>221</v>
      </c>
      <c r="BD87" s="59">
        <v>2406</v>
      </c>
      <c r="BE87" s="60">
        <f t="shared" si="21"/>
        <v>0.45916030534351143</v>
      </c>
    </row>
    <row r="88" spans="1:57" s="38" customFormat="1" ht="12.75" x14ac:dyDescent="0.2">
      <c r="A88" s="3" t="s">
        <v>153</v>
      </c>
      <c r="B88" s="38" t="s">
        <v>305</v>
      </c>
      <c r="C88" s="3" t="s">
        <v>168</v>
      </c>
      <c r="D88" s="3" t="s">
        <v>4</v>
      </c>
      <c r="E88" s="39">
        <v>2836</v>
      </c>
      <c r="F88" s="40">
        <v>52</v>
      </c>
      <c r="G88" s="40">
        <v>332</v>
      </c>
      <c r="H88" s="42">
        <v>54</v>
      </c>
      <c r="I88" s="42">
        <v>12</v>
      </c>
      <c r="J88" s="42">
        <v>66</v>
      </c>
      <c r="K88" s="42">
        <v>6</v>
      </c>
      <c r="L88" s="42">
        <v>3</v>
      </c>
      <c r="M88" s="43">
        <v>1126</v>
      </c>
      <c r="N88" s="44">
        <v>1902</v>
      </c>
      <c r="O88" s="44">
        <v>2018</v>
      </c>
      <c r="P88" s="44">
        <v>2018</v>
      </c>
      <c r="Q88" s="45" t="s">
        <v>17</v>
      </c>
      <c r="R88" s="45" t="s">
        <v>5</v>
      </c>
      <c r="S88" s="46">
        <v>113763</v>
      </c>
      <c r="T88" s="47">
        <f t="shared" si="15"/>
        <v>40.113892806770096</v>
      </c>
      <c r="U88" s="46">
        <v>837</v>
      </c>
      <c r="V88" s="46">
        <v>4055</v>
      </c>
      <c r="W88" s="46">
        <v>1727</v>
      </c>
      <c r="X88" s="46">
        <f t="shared" si="16"/>
        <v>6619</v>
      </c>
      <c r="Y88" s="46">
        <v>1727</v>
      </c>
      <c r="Z88" s="46">
        <v>120382</v>
      </c>
      <c r="AA88" s="49">
        <v>3264</v>
      </c>
      <c r="AB88" s="49">
        <v>91854</v>
      </c>
      <c r="AC88" s="50">
        <v>19157</v>
      </c>
      <c r="AD88" s="49">
        <v>114607</v>
      </c>
      <c r="AE88" s="52">
        <v>9702</v>
      </c>
      <c r="AF88" s="53">
        <v>216</v>
      </c>
      <c r="AG88" s="53">
        <v>293</v>
      </c>
      <c r="AH88" s="53">
        <v>77</v>
      </c>
      <c r="AI88" s="52">
        <v>10288</v>
      </c>
      <c r="AJ88" s="52">
        <v>13757</v>
      </c>
      <c r="AK88" s="52">
        <v>12351</v>
      </c>
      <c r="AL88" s="53">
        <v>8</v>
      </c>
      <c r="AM88" s="53">
        <v>52</v>
      </c>
      <c r="AN88" s="54">
        <v>1035</v>
      </c>
      <c r="AO88" s="55">
        <f t="shared" si="17"/>
        <v>0.36495063469675598</v>
      </c>
      <c r="AP88" s="54">
        <v>3383</v>
      </c>
      <c r="AQ88" s="55">
        <f t="shared" si="19"/>
        <v>1.1928772919605077</v>
      </c>
      <c r="AR88" s="54">
        <v>128</v>
      </c>
      <c r="AS88" s="54">
        <v>1292</v>
      </c>
      <c r="AT88" s="54">
        <v>1729</v>
      </c>
      <c r="AU88" s="54">
        <v>3237</v>
      </c>
      <c r="AV88" s="57">
        <v>6</v>
      </c>
      <c r="AW88" s="54">
        <v>4529</v>
      </c>
      <c r="AX88" s="55">
        <f t="shared" si="18"/>
        <v>1.5969675599435824</v>
      </c>
      <c r="AY88" s="55">
        <f t="shared" si="20"/>
        <v>1.3387525864617205</v>
      </c>
      <c r="AZ88" s="54">
        <v>21</v>
      </c>
      <c r="BA88" s="54">
        <v>0</v>
      </c>
      <c r="BB88" s="54"/>
      <c r="BC88" s="58">
        <v>64</v>
      </c>
      <c r="BD88" s="59">
        <v>935</v>
      </c>
      <c r="BE88" s="60">
        <f t="shared" si="21"/>
        <v>0.32968970380818052</v>
      </c>
    </row>
    <row r="89" spans="1:57" s="38" customFormat="1" ht="12.75" x14ac:dyDescent="0.2">
      <c r="A89" s="3" t="s">
        <v>154</v>
      </c>
      <c r="B89" s="38" t="s">
        <v>306</v>
      </c>
      <c r="C89" s="3" t="s">
        <v>169</v>
      </c>
      <c r="D89" s="3" t="s">
        <v>4</v>
      </c>
      <c r="E89" s="40">
        <v>762</v>
      </c>
      <c r="F89" s="40">
        <v>52</v>
      </c>
      <c r="G89" s="40">
        <v>364</v>
      </c>
      <c r="H89" s="42">
        <v>7</v>
      </c>
      <c r="I89" s="42">
        <v>0</v>
      </c>
      <c r="J89" s="42">
        <v>7</v>
      </c>
      <c r="K89" s="42">
        <v>2</v>
      </c>
      <c r="L89" s="42">
        <v>1</v>
      </c>
      <c r="M89" s="43">
        <v>1036</v>
      </c>
      <c r="N89" s="44">
        <v>1985</v>
      </c>
      <c r="O89" s="44">
        <v>1985</v>
      </c>
      <c r="P89" s="44">
        <v>2018</v>
      </c>
      <c r="Q89" s="45" t="s">
        <v>9</v>
      </c>
      <c r="R89" s="45" t="s">
        <v>9</v>
      </c>
      <c r="S89" s="46">
        <v>5040</v>
      </c>
      <c r="T89" s="47">
        <f t="shared" si="15"/>
        <v>6.6141732283464565</v>
      </c>
      <c r="U89" s="46">
        <v>0</v>
      </c>
      <c r="V89" s="46">
        <v>500</v>
      </c>
      <c r="W89" s="46">
        <v>500</v>
      </c>
      <c r="X89" s="46">
        <f t="shared" si="16"/>
        <v>1000</v>
      </c>
      <c r="Y89" s="46">
        <v>500</v>
      </c>
      <c r="Z89" s="46">
        <v>6040</v>
      </c>
      <c r="AA89" s="49">
        <v>170</v>
      </c>
      <c r="AB89" s="49">
        <v>4700</v>
      </c>
      <c r="AC89" s="50">
        <v>150</v>
      </c>
      <c r="AD89" s="49">
        <v>5170</v>
      </c>
      <c r="AE89" s="52">
        <v>9680</v>
      </c>
      <c r="AF89" s="53">
        <v>57</v>
      </c>
      <c r="AG89" s="53">
        <v>58</v>
      </c>
      <c r="AH89" s="53">
        <v>0</v>
      </c>
      <c r="AI89" s="52">
        <v>9795</v>
      </c>
      <c r="AJ89" s="52">
        <v>0</v>
      </c>
      <c r="AK89" s="52">
        <v>0</v>
      </c>
      <c r="AL89" s="53">
        <v>4</v>
      </c>
      <c r="AM89" s="53">
        <v>52</v>
      </c>
      <c r="AN89" s="57">
        <v>139</v>
      </c>
      <c r="AO89" s="55">
        <f t="shared" si="17"/>
        <v>0.18241469816272965</v>
      </c>
      <c r="AP89" s="57">
        <v>316</v>
      </c>
      <c r="AQ89" s="55">
        <f t="shared" si="19"/>
        <v>0.41469816272965881</v>
      </c>
      <c r="AR89" s="54">
        <v>50</v>
      </c>
      <c r="AS89" s="54">
        <v>0</v>
      </c>
      <c r="AT89" s="54">
        <v>134</v>
      </c>
      <c r="AU89" s="54">
        <v>1498</v>
      </c>
      <c r="AV89" s="57">
        <v>10</v>
      </c>
      <c r="AW89" s="54">
        <v>1498</v>
      </c>
      <c r="AX89" s="55">
        <f t="shared" si="18"/>
        <v>1.9658792650918635</v>
      </c>
      <c r="AY89" s="55">
        <f t="shared" si="20"/>
        <v>4.7405063291139244</v>
      </c>
      <c r="AZ89" s="54">
        <v>8</v>
      </c>
      <c r="BA89" s="54">
        <v>6</v>
      </c>
      <c r="BB89" s="54">
        <v>4</v>
      </c>
      <c r="BC89" s="61">
        <v>0</v>
      </c>
      <c r="BD89" s="59">
        <v>0</v>
      </c>
      <c r="BE89" s="60">
        <f t="shared" si="21"/>
        <v>0</v>
      </c>
    </row>
    <row r="90" spans="1:57" s="38" customFormat="1" ht="12.75" x14ac:dyDescent="0.2">
      <c r="A90" s="3" t="s">
        <v>155</v>
      </c>
      <c r="B90" s="38" t="s">
        <v>155</v>
      </c>
      <c r="C90" s="3" t="s">
        <v>168</v>
      </c>
      <c r="D90" s="3" t="s">
        <v>4</v>
      </c>
      <c r="E90" s="39">
        <v>1591</v>
      </c>
      <c r="F90" s="40">
        <v>52</v>
      </c>
      <c r="G90" s="39">
        <v>1560</v>
      </c>
      <c r="H90" s="42">
        <v>32</v>
      </c>
      <c r="I90" s="42">
        <v>0</v>
      </c>
      <c r="J90" s="42">
        <v>32</v>
      </c>
      <c r="K90" s="42">
        <v>15</v>
      </c>
      <c r="L90" s="42">
        <v>1</v>
      </c>
      <c r="M90" s="43">
        <v>2210</v>
      </c>
      <c r="N90" s="44">
        <v>1928</v>
      </c>
      <c r="O90" s="44">
        <v>2014</v>
      </c>
      <c r="P90" s="44">
        <v>2014</v>
      </c>
      <c r="Q90" s="45" t="s">
        <v>9</v>
      </c>
      <c r="R90" s="45" t="s">
        <v>5</v>
      </c>
      <c r="S90" s="46">
        <v>46341</v>
      </c>
      <c r="T90" s="47">
        <f t="shared" si="15"/>
        <v>29.126964173475802</v>
      </c>
      <c r="U90" s="46">
        <v>0</v>
      </c>
      <c r="V90" s="46">
        <v>0</v>
      </c>
      <c r="W90" s="46">
        <v>0</v>
      </c>
      <c r="X90" s="46">
        <f t="shared" si="16"/>
        <v>0</v>
      </c>
      <c r="Y90" s="46">
        <v>2842</v>
      </c>
      <c r="Z90" s="46">
        <v>49183</v>
      </c>
      <c r="AA90" s="49">
        <v>8425</v>
      </c>
      <c r="AB90" s="49">
        <v>33070</v>
      </c>
      <c r="AC90" s="50">
        <v>0</v>
      </c>
      <c r="AD90" s="49">
        <v>41838</v>
      </c>
      <c r="AE90" s="52">
        <v>12731</v>
      </c>
      <c r="AF90" s="52">
        <v>2270</v>
      </c>
      <c r="AG90" s="53">
        <v>915</v>
      </c>
      <c r="AH90" s="53">
        <v>0</v>
      </c>
      <c r="AI90" s="52">
        <v>15916</v>
      </c>
      <c r="AJ90" s="52">
        <v>13757</v>
      </c>
      <c r="AK90" s="52">
        <v>12351</v>
      </c>
      <c r="AL90" s="53">
        <v>0</v>
      </c>
      <c r="AM90" s="53">
        <v>52</v>
      </c>
      <c r="AN90" s="57">
        <v>420</v>
      </c>
      <c r="AO90" s="55">
        <f t="shared" si="17"/>
        <v>0.26398491514770583</v>
      </c>
      <c r="AP90" s="54">
        <v>4167</v>
      </c>
      <c r="AQ90" s="55">
        <f t="shared" si="19"/>
        <v>2.6191074795725959</v>
      </c>
      <c r="AR90" s="54">
        <v>175</v>
      </c>
      <c r="AS90" s="54" t="s">
        <v>6</v>
      </c>
      <c r="AT90" s="54"/>
      <c r="AU90" s="54">
        <v>8173</v>
      </c>
      <c r="AV90" s="57">
        <v>0</v>
      </c>
      <c r="AW90" s="54">
        <v>8173</v>
      </c>
      <c r="AX90" s="55">
        <f t="shared" si="18"/>
        <v>5.137020741671904</v>
      </c>
      <c r="AY90" s="55">
        <f t="shared" si="20"/>
        <v>1.9613630909527238</v>
      </c>
      <c r="AZ90" s="54">
        <v>300</v>
      </c>
      <c r="BA90" s="54">
        <v>3500</v>
      </c>
      <c r="BB90" s="54">
        <v>0</v>
      </c>
      <c r="BC90" s="58">
        <v>63</v>
      </c>
      <c r="BD90" s="59">
        <v>866</v>
      </c>
      <c r="BE90" s="60">
        <f t="shared" si="21"/>
        <v>0.54431175361407924</v>
      </c>
    </row>
    <row r="91" spans="1:57" s="38" customFormat="1" ht="12.75" x14ac:dyDescent="0.2">
      <c r="A91" s="3" t="s">
        <v>156</v>
      </c>
      <c r="B91" s="38" t="s">
        <v>307</v>
      </c>
      <c r="C91" s="3" t="s">
        <v>201</v>
      </c>
      <c r="D91" s="3" t="s">
        <v>4</v>
      </c>
      <c r="E91" s="39">
        <v>2510</v>
      </c>
      <c r="F91" s="40">
        <v>52</v>
      </c>
      <c r="G91" s="39">
        <v>1646</v>
      </c>
      <c r="H91" s="42">
        <v>40</v>
      </c>
      <c r="I91" s="42">
        <v>2</v>
      </c>
      <c r="J91" s="42">
        <v>42</v>
      </c>
      <c r="K91" s="42">
        <v>7.29</v>
      </c>
      <c r="L91" s="42">
        <v>2</v>
      </c>
      <c r="M91" s="43">
        <v>2130</v>
      </c>
      <c r="N91" s="44">
        <v>1844</v>
      </c>
      <c r="O91" s="44">
        <v>2002</v>
      </c>
      <c r="P91" s="44">
        <v>2021</v>
      </c>
      <c r="Q91" s="45" t="s">
        <v>10</v>
      </c>
      <c r="R91" s="45" t="s">
        <v>9</v>
      </c>
      <c r="S91" s="46">
        <v>79450</v>
      </c>
      <c r="T91" s="47">
        <f t="shared" si="15"/>
        <v>31.653386454183266</v>
      </c>
      <c r="U91" s="46">
        <v>300</v>
      </c>
      <c r="V91" s="46">
        <v>4818</v>
      </c>
      <c r="W91" s="46">
        <v>6000</v>
      </c>
      <c r="X91" s="46">
        <f t="shared" si="16"/>
        <v>11118</v>
      </c>
      <c r="Y91" s="46">
        <v>21024</v>
      </c>
      <c r="Z91" s="46">
        <v>105592</v>
      </c>
      <c r="AA91" s="49">
        <v>11498</v>
      </c>
      <c r="AB91" s="49">
        <v>61280</v>
      </c>
      <c r="AC91" s="50">
        <v>26922</v>
      </c>
      <c r="AD91" s="49">
        <v>103507</v>
      </c>
      <c r="AE91" s="52">
        <v>8980</v>
      </c>
      <c r="AF91" s="52">
        <v>1136</v>
      </c>
      <c r="AG91" s="53">
        <v>267</v>
      </c>
      <c r="AH91" s="53">
        <v>40</v>
      </c>
      <c r="AI91" s="52">
        <v>10423</v>
      </c>
      <c r="AJ91" s="52">
        <v>13796</v>
      </c>
      <c r="AK91" s="52">
        <v>12385</v>
      </c>
      <c r="AL91" s="53">
        <v>16</v>
      </c>
      <c r="AM91" s="53">
        <v>52</v>
      </c>
      <c r="AN91" s="57">
        <v>660</v>
      </c>
      <c r="AO91" s="55">
        <f t="shared" si="17"/>
        <v>0.26294820717131473</v>
      </c>
      <c r="AP91" s="54">
        <v>7613</v>
      </c>
      <c r="AQ91" s="55">
        <f t="shared" si="19"/>
        <v>3.0330677290836654</v>
      </c>
      <c r="AR91" s="54">
        <v>968</v>
      </c>
      <c r="AS91" s="54">
        <v>3232</v>
      </c>
      <c r="AT91" s="54">
        <v>3673</v>
      </c>
      <c r="AU91" s="54">
        <v>13915</v>
      </c>
      <c r="AV91" s="57">
        <v>60</v>
      </c>
      <c r="AW91" s="54">
        <v>17147</v>
      </c>
      <c r="AX91" s="55">
        <f t="shared" si="18"/>
        <v>6.8314741035856574</v>
      </c>
      <c r="AY91" s="55">
        <f t="shared" si="20"/>
        <v>2.2523315381584132</v>
      </c>
      <c r="AZ91" s="54">
        <v>326</v>
      </c>
      <c r="BA91" s="54">
        <v>12361</v>
      </c>
      <c r="BB91" s="54">
        <v>5657</v>
      </c>
      <c r="BC91" s="58">
        <v>159</v>
      </c>
      <c r="BD91" s="59">
        <v>2136</v>
      </c>
      <c r="BE91" s="60">
        <f t="shared" si="21"/>
        <v>0.85099601593625496</v>
      </c>
    </row>
    <row r="92" spans="1:57" s="38" customFormat="1" ht="12.75" x14ac:dyDescent="0.2">
      <c r="A92" s="3" t="s">
        <v>158</v>
      </c>
      <c r="B92" s="38" t="s">
        <v>309</v>
      </c>
      <c r="C92" s="3" t="s">
        <v>168</v>
      </c>
      <c r="D92" s="3" t="s">
        <v>4</v>
      </c>
      <c r="E92" s="39">
        <v>3442</v>
      </c>
      <c r="F92" s="40">
        <v>52</v>
      </c>
      <c r="G92" s="39">
        <v>1456</v>
      </c>
      <c r="H92" s="42">
        <v>78</v>
      </c>
      <c r="I92" s="42">
        <v>0</v>
      </c>
      <c r="J92" s="42">
        <v>78</v>
      </c>
      <c r="K92" s="42">
        <v>5.5</v>
      </c>
      <c r="L92" s="42">
        <v>3</v>
      </c>
      <c r="M92" s="43">
        <v>2600</v>
      </c>
      <c r="N92" s="44">
        <v>1892</v>
      </c>
      <c r="O92" s="44">
        <v>1994</v>
      </c>
      <c r="P92" s="45" t="s">
        <v>6</v>
      </c>
      <c r="Q92" s="45" t="s">
        <v>10</v>
      </c>
      <c r="R92" s="45" t="s">
        <v>9</v>
      </c>
      <c r="S92" s="46">
        <v>94600</v>
      </c>
      <c r="T92" s="47">
        <f t="shared" si="15"/>
        <v>27.48402091807089</v>
      </c>
      <c r="U92" s="46">
        <v>9284</v>
      </c>
      <c r="V92" s="46">
        <v>0</v>
      </c>
      <c r="W92" s="118"/>
      <c r="X92" s="46">
        <f t="shared" si="16"/>
        <v>9284</v>
      </c>
      <c r="Y92" s="46">
        <v>11928</v>
      </c>
      <c r="Z92" s="46">
        <v>115812</v>
      </c>
      <c r="AA92" s="49">
        <v>11325</v>
      </c>
      <c r="AB92" s="49">
        <v>45914</v>
      </c>
      <c r="AC92" s="50">
        <v>38473</v>
      </c>
      <c r="AD92" s="49">
        <v>97497</v>
      </c>
      <c r="AE92" s="53" t="s">
        <v>6</v>
      </c>
      <c r="AF92" s="53">
        <v>0</v>
      </c>
      <c r="AG92" s="53">
        <v>0</v>
      </c>
      <c r="AH92" s="53">
        <v>42</v>
      </c>
      <c r="AI92" s="52">
        <v>42</v>
      </c>
      <c r="AJ92" s="52">
        <v>12598</v>
      </c>
      <c r="AK92" s="52">
        <v>9097</v>
      </c>
      <c r="AL92" s="53">
        <v>9</v>
      </c>
      <c r="AM92" s="53">
        <v>52</v>
      </c>
      <c r="AN92" s="57" t="s">
        <v>6</v>
      </c>
      <c r="AO92" s="55"/>
      <c r="AP92" s="54">
        <v>6246</v>
      </c>
      <c r="AQ92" s="55">
        <f t="shared" si="19"/>
        <v>1.8146426496223127</v>
      </c>
      <c r="AR92" s="54">
        <v>438</v>
      </c>
      <c r="AS92" s="54">
        <v>3323</v>
      </c>
      <c r="AT92" s="54">
        <v>3731</v>
      </c>
      <c r="AU92" s="54">
        <v>7843</v>
      </c>
      <c r="AV92" s="57">
        <v>0</v>
      </c>
      <c r="AW92" s="54">
        <v>11166</v>
      </c>
      <c r="AX92" s="55">
        <f t="shared" si="18"/>
        <v>3.2440441603718768</v>
      </c>
      <c r="AY92" s="55">
        <f t="shared" si="20"/>
        <v>1.7877041306436119</v>
      </c>
      <c r="AZ92" s="54">
        <v>226</v>
      </c>
      <c r="BA92" s="54">
        <v>0</v>
      </c>
      <c r="BB92" s="54">
        <v>1800</v>
      </c>
      <c r="BC92" s="58">
        <v>123</v>
      </c>
      <c r="BD92" s="59"/>
      <c r="BE92" s="60"/>
    </row>
    <row r="93" spans="1:57" s="38" customFormat="1" ht="12.75" x14ac:dyDescent="0.2">
      <c r="A93" s="3" t="s">
        <v>159</v>
      </c>
      <c r="B93" s="38" t="s">
        <v>310</v>
      </c>
      <c r="C93" s="3" t="s">
        <v>198</v>
      </c>
      <c r="D93" s="3" t="s">
        <v>4</v>
      </c>
      <c r="E93" s="39">
        <v>2217</v>
      </c>
      <c r="F93" s="40">
        <v>51</v>
      </c>
      <c r="G93" s="39">
        <v>1108</v>
      </c>
      <c r="H93" s="42">
        <v>58</v>
      </c>
      <c r="I93" s="42">
        <v>0</v>
      </c>
      <c r="J93" s="42">
        <v>58</v>
      </c>
      <c r="K93" s="42">
        <v>0</v>
      </c>
      <c r="L93" s="42">
        <v>3</v>
      </c>
      <c r="M93" s="43">
        <v>1342</v>
      </c>
      <c r="N93" s="44">
        <v>1980</v>
      </c>
      <c r="O93" s="45"/>
      <c r="P93" s="44">
        <v>2014</v>
      </c>
      <c r="Q93" s="45" t="s">
        <v>17</v>
      </c>
      <c r="R93" s="45" t="s">
        <v>13</v>
      </c>
      <c r="S93" s="46">
        <v>73771</v>
      </c>
      <c r="T93" s="47">
        <f t="shared" si="15"/>
        <v>33.275146594497066</v>
      </c>
      <c r="U93" s="46">
        <v>300</v>
      </c>
      <c r="V93" s="46">
        <v>4732</v>
      </c>
      <c r="W93" s="46">
        <v>0</v>
      </c>
      <c r="X93" s="46">
        <f t="shared" si="16"/>
        <v>5032</v>
      </c>
      <c r="Y93" s="46">
        <v>8625</v>
      </c>
      <c r="Z93" s="46">
        <v>87428</v>
      </c>
      <c r="AA93" s="49">
        <v>12064</v>
      </c>
      <c r="AB93" s="49">
        <v>60960</v>
      </c>
      <c r="AC93" s="50">
        <v>8865</v>
      </c>
      <c r="AD93" s="49">
        <v>85327</v>
      </c>
      <c r="AE93" s="52">
        <v>7929</v>
      </c>
      <c r="AF93" s="52">
        <v>1089</v>
      </c>
      <c r="AG93" s="53">
        <v>282</v>
      </c>
      <c r="AH93" s="53">
        <v>89</v>
      </c>
      <c r="AI93" s="52">
        <v>9389</v>
      </c>
      <c r="AJ93" s="52">
        <v>14577</v>
      </c>
      <c r="AK93" s="52">
        <v>23021</v>
      </c>
      <c r="AL93" s="53">
        <v>21</v>
      </c>
      <c r="AM93" s="53">
        <v>52</v>
      </c>
      <c r="AN93" s="54">
        <v>1487</v>
      </c>
      <c r="AO93" s="55">
        <f t="shared" ref="AO93:AO98" si="22">AN93/E93</f>
        <v>0.67072620658547588</v>
      </c>
      <c r="AP93" s="54">
        <v>5108</v>
      </c>
      <c r="AQ93" s="55">
        <f t="shared" si="19"/>
        <v>2.3040144339197113</v>
      </c>
      <c r="AR93" s="54">
        <v>2000</v>
      </c>
      <c r="AS93" s="54">
        <v>961</v>
      </c>
      <c r="AT93" s="54">
        <v>1303</v>
      </c>
      <c r="AU93" s="54">
        <v>5596</v>
      </c>
      <c r="AV93" s="57">
        <v>0</v>
      </c>
      <c r="AW93" s="54">
        <v>6557</v>
      </c>
      <c r="AX93" s="55">
        <f t="shared" si="18"/>
        <v>2.9576003608479926</v>
      </c>
      <c r="AY93" s="55">
        <f t="shared" si="20"/>
        <v>1.283672670321065</v>
      </c>
      <c r="AZ93" s="54">
        <v>450</v>
      </c>
      <c r="BA93" s="54">
        <v>5211</v>
      </c>
      <c r="BB93" s="54"/>
      <c r="BC93" s="58">
        <v>163</v>
      </c>
      <c r="BD93" s="59">
        <v>2189</v>
      </c>
      <c r="BE93" s="60">
        <f t="shared" ref="BE93:BE98" si="23">BD93/E93</f>
        <v>0.98737032025259364</v>
      </c>
    </row>
    <row r="94" spans="1:57" s="38" customFormat="1" ht="12.75" x14ac:dyDescent="0.2">
      <c r="A94" s="3" t="s">
        <v>160</v>
      </c>
      <c r="B94" s="38" t="s">
        <v>311</v>
      </c>
      <c r="C94" s="3" t="s">
        <v>168</v>
      </c>
      <c r="D94" s="3" t="s">
        <v>4</v>
      </c>
      <c r="E94" s="40">
        <v>794</v>
      </c>
      <c r="F94" s="40">
        <v>27</v>
      </c>
      <c r="G94" s="40">
        <v>936</v>
      </c>
      <c r="H94" s="42">
        <v>30</v>
      </c>
      <c r="I94" s="42">
        <v>0</v>
      </c>
      <c r="J94" s="42">
        <v>30</v>
      </c>
      <c r="K94" s="42">
        <v>2</v>
      </c>
      <c r="L94" s="42">
        <v>2</v>
      </c>
      <c r="M94" s="44">
        <v>800</v>
      </c>
      <c r="N94" s="44">
        <v>1827</v>
      </c>
      <c r="O94" s="44">
        <v>1985</v>
      </c>
      <c r="P94" s="44">
        <v>2016</v>
      </c>
      <c r="Q94" s="45" t="s">
        <v>17</v>
      </c>
      <c r="R94" s="45" t="s">
        <v>17</v>
      </c>
      <c r="S94" s="46">
        <v>16500</v>
      </c>
      <c r="T94" s="47">
        <f t="shared" si="15"/>
        <v>20.780856423173802</v>
      </c>
      <c r="U94" s="46">
        <v>200</v>
      </c>
      <c r="V94" s="46">
        <v>4700</v>
      </c>
      <c r="W94" s="46">
        <v>1500</v>
      </c>
      <c r="X94" s="46">
        <f t="shared" si="16"/>
        <v>6400</v>
      </c>
      <c r="Y94" s="46">
        <v>66997</v>
      </c>
      <c r="Z94" s="46">
        <v>88397</v>
      </c>
      <c r="AA94" s="49">
        <v>3607</v>
      </c>
      <c r="AB94" s="49">
        <v>32185</v>
      </c>
      <c r="AC94" s="50">
        <v>25364</v>
      </c>
      <c r="AD94" s="49">
        <v>65711</v>
      </c>
      <c r="AE94" s="52">
        <v>5142</v>
      </c>
      <c r="AF94" s="53">
        <v>374</v>
      </c>
      <c r="AG94" s="53">
        <v>161</v>
      </c>
      <c r="AH94" s="53">
        <v>0</v>
      </c>
      <c r="AI94" s="52">
        <v>5677</v>
      </c>
      <c r="AJ94" s="52">
        <v>13158</v>
      </c>
      <c r="AK94" s="52">
        <v>10598</v>
      </c>
      <c r="AL94" s="53">
        <v>3</v>
      </c>
      <c r="AM94" s="53">
        <v>52</v>
      </c>
      <c r="AN94" s="57">
        <v>783</v>
      </c>
      <c r="AO94" s="55">
        <f t="shared" si="22"/>
        <v>0.98614609571788414</v>
      </c>
      <c r="AP94" s="57">
        <v>509</v>
      </c>
      <c r="AQ94" s="55">
        <f t="shared" si="19"/>
        <v>0.6410579345088161</v>
      </c>
      <c r="AR94" s="54">
        <v>26</v>
      </c>
      <c r="AS94" s="54">
        <v>476</v>
      </c>
      <c r="AT94" s="54"/>
      <c r="AU94" s="54">
        <v>1350</v>
      </c>
      <c r="AV94" s="57">
        <v>0</v>
      </c>
      <c r="AW94" s="54">
        <v>1826</v>
      </c>
      <c r="AX94" s="55">
        <f t="shared" si="18"/>
        <v>2.2997481108312341</v>
      </c>
      <c r="AY94" s="55">
        <f t="shared" si="20"/>
        <v>3.5874263261296662</v>
      </c>
      <c r="AZ94" s="54">
        <v>0</v>
      </c>
      <c r="BA94" s="54"/>
      <c r="BB94" s="54">
        <v>3693</v>
      </c>
      <c r="BC94" s="58">
        <v>3</v>
      </c>
      <c r="BD94" s="59">
        <v>40</v>
      </c>
      <c r="BE94" s="60">
        <f t="shared" si="23"/>
        <v>5.0377833753148617E-2</v>
      </c>
    </row>
    <row r="95" spans="1:57" s="38" customFormat="1" ht="12.75" x14ac:dyDescent="0.2">
      <c r="A95" s="3" t="s">
        <v>163</v>
      </c>
      <c r="B95" s="38" t="s">
        <v>313</v>
      </c>
      <c r="C95" s="3" t="s">
        <v>201</v>
      </c>
      <c r="D95" s="3" t="s">
        <v>4</v>
      </c>
      <c r="E95" s="39">
        <v>8015</v>
      </c>
      <c r="F95" s="40">
        <v>52</v>
      </c>
      <c r="G95" s="39">
        <v>1872</v>
      </c>
      <c r="H95" s="42">
        <v>80</v>
      </c>
      <c r="I95" s="42">
        <v>27</v>
      </c>
      <c r="J95" s="42">
        <v>107</v>
      </c>
      <c r="K95" s="42">
        <v>2.5</v>
      </c>
      <c r="L95" s="42">
        <v>5</v>
      </c>
      <c r="M95" s="43">
        <v>2000</v>
      </c>
      <c r="N95" s="44">
        <v>1961</v>
      </c>
      <c r="O95" s="45" t="s">
        <v>6</v>
      </c>
      <c r="P95" s="45" t="s">
        <v>6</v>
      </c>
      <c r="Q95" s="45" t="s">
        <v>17</v>
      </c>
      <c r="R95" s="45" t="s">
        <v>9</v>
      </c>
      <c r="S95" s="46">
        <v>205440</v>
      </c>
      <c r="T95" s="47">
        <f t="shared" si="15"/>
        <v>25.631940112289456</v>
      </c>
      <c r="U95" s="46">
        <v>300</v>
      </c>
      <c r="V95" s="46">
        <v>19543</v>
      </c>
      <c r="W95" s="46">
        <v>1000</v>
      </c>
      <c r="X95" s="46">
        <f t="shared" si="16"/>
        <v>20843</v>
      </c>
      <c r="Y95" s="46">
        <v>1120</v>
      </c>
      <c r="Z95" s="46">
        <v>226403</v>
      </c>
      <c r="AA95" s="49">
        <v>17513</v>
      </c>
      <c r="AB95" s="49">
        <v>173930</v>
      </c>
      <c r="AC95" s="50">
        <v>10537</v>
      </c>
      <c r="AD95" s="49">
        <v>204965</v>
      </c>
      <c r="AE95" s="52">
        <v>10467</v>
      </c>
      <c r="AF95" s="53">
        <v>697</v>
      </c>
      <c r="AG95" s="53">
        <v>301</v>
      </c>
      <c r="AH95" s="53">
        <v>96</v>
      </c>
      <c r="AI95" s="52">
        <v>11561</v>
      </c>
      <c r="AJ95" s="52">
        <v>13757</v>
      </c>
      <c r="AK95" s="52">
        <v>12351</v>
      </c>
      <c r="AL95" s="53">
        <v>0</v>
      </c>
      <c r="AM95" s="53">
        <v>55</v>
      </c>
      <c r="AN95" s="54">
        <v>3323</v>
      </c>
      <c r="AO95" s="55">
        <f t="shared" si="22"/>
        <v>0.414597629444791</v>
      </c>
      <c r="AP95" s="54">
        <v>5559</v>
      </c>
      <c r="AQ95" s="55">
        <f t="shared" si="19"/>
        <v>0.6935745477230193</v>
      </c>
      <c r="AR95" s="54">
        <v>300</v>
      </c>
      <c r="AS95" s="54">
        <v>4758</v>
      </c>
      <c r="AT95" s="54">
        <v>6517</v>
      </c>
      <c r="AU95" s="54">
        <v>8960</v>
      </c>
      <c r="AV95" s="57">
        <v>30</v>
      </c>
      <c r="AW95" s="54">
        <v>13718</v>
      </c>
      <c r="AX95" s="55">
        <f t="shared" si="18"/>
        <v>1.7115408608858391</v>
      </c>
      <c r="AY95" s="55">
        <f t="shared" si="20"/>
        <v>2.4677100197877317</v>
      </c>
      <c r="AZ95" s="54">
        <v>1022</v>
      </c>
      <c r="BA95" s="54">
        <v>2529</v>
      </c>
      <c r="BB95" s="54">
        <v>1977</v>
      </c>
      <c r="BC95" s="58">
        <v>442</v>
      </c>
      <c r="BD95" s="59">
        <v>3168</v>
      </c>
      <c r="BE95" s="60">
        <f t="shared" si="23"/>
        <v>0.3952588895820337</v>
      </c>
    </row>
    <row r="96" spans="1:57" s="38" customFormat="1" ht="12.75" x14ac:dyDescent="0.2">
      <c r="A96" s="3" t="s">
        <v>164</v>
      </c>
      <c r="B96" s="38" t="s">
        <v>314</v>
      </c>
      <c r="C96" s="3" t="s">
        <v>171</v>
      </c>
      <c r="D96" s="3" t="s">
        <v>4</v>
      </c>
      <c r="E96" s="39">
        <v>2253</v>
      </c>
      <c r="F96" s="40">
        <v>52</v>
      </c>
      <c r="G96" s="40">
        <v>700</v>
      </c>
      <c r="H96" s="42">
        <v>20</v>
      </c>
      <c r="I96" s="42">
        <v>0</v>
      </c>
      <c r="J96" s="42">
        <v>20</v>
      </c>
      <c r="K96" s="42">
        <v>0</v>
      </c>
      <c r="L96" s="42">
        <v>1</v>
      </c>
      <c r="M96" s="43">
        <v>2300</v>
      </c>
      <c r="N96" s="45" t="s">
        <v>6</v>
      </c>
      <c r="O96" s="44">
        <v>2001</v>
      </c>
      <c r="P96" s="45" t="s">
        <v>6</v>
      </c>
      <c r="Q96" s="45" t="s">
        <v>9</v>
      </c>
      <c r="R96" s="45" t="s">
        <v>5</v>
      </c>
      <c r="S96" s="46">
        <v>19770</v>
      </c>
      <c r="T96" s="47">
        <f t="shared" si="15"/>
        <v>8.7749667110519312</v>
      </c>
      <c r="U96" s="46">
        <v>0</v>
      </c>
      <c r="V96" s="46">
        <v>0</v>
      </c>
      <c r="W96" s="46">
        <v>0</v>
      </c>
      <c r="X96" s="46">
        <f t="shared" si="16"/>
        <v>0</v>
      </c>
      <c r="Y96" s="46">
        <v>413</v>
      </c>
      <c r="Z96" s="46">
        <v>20183</v>
      </c>
      <c r="AA96" s="49">
        <v>2139</v>
      </c>
      <c r="AB96" s="49">
        <v>13417</v>
      </c>
      <c r="AC96" s="50">
        <v>4103</v>
      </c>
      <c r="AD96" s="49">
        <v>20341</v>
      </c>
      <c r="AE96" s="53" t="s">
        <v>6</v>
      </c>
      <c r="AF96" s="53">
        <v>0</v>
      </c>
      <c r="AG96" s="53">
        <v>0</v>
      </c>
      <c r="AH96" s="53">
        <v>0</v>
      </c>
      <c r="AI96" s="52" t="s">
        <v>6</v>
      </c>
      <c r="AJ96" s="52">
        <v>0</v>
      </c>
      <c r="AK96" s="52">
        <v>0</v>
      </c>
      <c r="AL96" s="53">
        <v>0</v>
      </c>
      <c r="AM96" s="53">
        <v>52</v>
      </c>
      <c r="AN96" s="57">
        <v>180</v>
      </c>
      <c r="AO96" s="55">
        <f t="shared" si="22"/>
        <v>7.9893475366178426E-2</v>
      </c>
      <c r="AP96" s="57">
        <v>460</v>
      </c>
      <c r="AQ96" s="55">
        <f t="shared" si="19"/>
        <v>0.20417221482467821</v>
      </c>
      <c r="AR96" s="54"/>
      <c r="AS96" s="54">
        <v>0</v>
      </c>
      <c r="AT96" s="54">
        <v>264</v>
      </c>
      <c r="AU96" s="57">
        <v>648</v>
      </c>
      <c r="AV96" s="57">
        <v>0</v>
      </c>
      <c r="AW96" s="57">
        <v>648</v>
      </c>
      <c r="AX96" s="55">
        <f t="shared" si="18"/>
        <v>0.28761651131824234</v>
      </c>
      <c r="AY96" s="55">
        <f t="shared" si="20"/>
        <v>1.4086956521739131</v>
      </c>
      <c r="AZ96" s="54">
        <v>37</v>
      </c>
      <c r="BA96" s="54"/>
      <c r="BB96" s="54">
        <v>360</v>
      </c>
      <c r="BC96" s="58">
        <v>24</v>
      </c>
      <c r="BD96" s="59">
        <v>183</v>
      </c>
      <c r="BE96" s="60">
        <f t="shared" si="23"/>
        <v>8.1225033288948076E-2</v>
      </c>
    </row>
    <row r="97" spans="1:57" s="38" customFormat="1" ht="12.75" x14ac:dyDescent="0.2">
      <c r="A97" s="3" t="s">
        <v>165</v>
      </c>
      <c r="B97" s="38" t="s">
        <v>315</v>
      </c>
      <c r="C97" s="3" t="s">
        <v>176</v>
      </c>
      <c r="D97" s="3" t="s">
        <v>4</v>
      </c>
      <c r="E97" s="40">
        <v>756</v>
      </c>
      <c r="F97" s="40">
        <v>50</v>
      </c>
      <c r="G97" s="40">
        <v>612</v>
      </c>
      <c r="H97" s="42">
        <v>12</v>
      </c>
      <c r="I97" s="42">
        <v>0</v>
      </c>
      <c r="J97" s="42">
        <v>12</v>
      </c>
      <c r="K97" s="42">
        <v>3</v>
      </c>
      <c r="L97" s="42">
        <v>0</v>
      </c>
      <c r="M97" s="43">
        <v>1500</v>
      </c>
      <c r="N97" s="44">
        <v>1991</v>
      </c>
      <c r="O97" s="44">
        <v>1991</v>
      </c>
      <c r="P97" s="44">
        <v>1991</v>
      </c>
      <c r="Q97" s="45" t="s">
        <v>10</v>
      </c>
      <c r="R97" s="45" t="s">
        <v>9</v>
      </c>
      <c r="S97" s="46">
        <v>12000</v>
      </c>
      <c r="T97" s="47">
        <f t="shared" si="15"/>
        <v>15.873015873015873</v>
      </c>
      <c r="U97" s="46">
        <v>300</v>
      </c>
      <c r="V97" s="46">
        <v>2500</v>
      </c>
      <c r="W97" s="46">
        <v>600</v>
      </c>
      <c r="X97" s="46">
        <f t="shared" si="16"/>
        <v>3400</v>
      </c>
      <c r="Y97" s="46">
        <v>6758</v>
      </c>
      <c r="Z97" s="46">
        <v>21558</v>
      </c>
      <c r="AA97" s="49">
        <v>4162</v>
      </c>
      <c r="AB97" s="49">
        <v>13331</v>
      </c>
      <c r="AC97" s="50">
        <v>4352</v>
      </c>
      <c r="AD97" s="49">
        <v>21876</v>
      </c>
      <c r="AE97" s="52">
        <v>7100</v>
      </c>
      <c r="AF97" s="53">
        <v>207</v>
      </c>
      <c r="AG97" s="53">
        <v>100</v>
      </c>
      <c r="AH97" s="53">
        <v>6</v>
      </c>
      <c r="AI97" s="52">
        <v>7413</v>
      </c>
      <c r="AJ97" s="52">
        <v>0</v>
      </c>
      <c r="AK97" s="52">
        <v>0</v>
      </c>
      <c r="AL97" s="53">
        <v>6</v>
      </c>
      <c r="AM97" s="53">
        <v>52</v>
      </c>
      <c r="AN97" s="54">
        <v>1121</v>
      </c>
      <c r="AO97" s="55">
        <f t="shared" si="22"/>
        <v>1.4828042328042328</v>
      </c>
      <c r="AP97" s="57">
        <v>800</v>
      </c>
      <c r="AQ97" s="55">
        <f t="shared" si="19"/>
        <v>1.0582010582010581</v>
      </c>
      <c r="AR97" s="54">
        <v>12</v>
      </c>
      <c r="AS97" s="54">
        <v>443</v>
      </c>
      <c r="AT97" s="54"/>
      <c r="AU97" s="54">
        <v>1888</v>
      </c>
      <c r="AV97" s="54">
        <v>1888</v>
      </c>
      <c r="AW97" s="54">
        <v>2331</v>
      </c>
      <c r="AX97" s="55">
        <f t="shared" si="18"/>
        <v>3.0833333333333335</v>
      </c>
      <c r="AY97" s="55">
        <f t="shared" si="20"/>
        <v>2.9137499999999998</v>
      </c>
      <c r="AZ97" s="54"/>
      <c r="BA97" s="54">
        <v>1</v>
      </c>
      <c r="BB97" s="54">
        <v>947</v>
      </c>
      <c r="BC97" s="58">
        <v>21</v>
      </c>
      <c r="BD97" s="59">
        <v>221</v>
      </c>
      <c r="BE97" s="60">
        <f t="shared" si="23"/>
        <v>0.29232804232804233</v>
      </c>
    </row>
    <row r="98" spans="1:57" s="38" customFormat="1" ht="12.75" x14ac:dyDescent="0.2">
      <c r="A98" s="3" t="s">
        <v>166</v>
      </c>
      <c r="B98" s="38" t="s">
        <v>316</v>
      </c>
      <c r="C98" s="3" t="s">
        <v>173</v>
      </c>
      <c r="D98" s="3" t="s">
        <v>4</v>
      </c>
      <c r="E98" s="39">
        <v>1464</v>
      </c>
      <c r="F98" s="40">
        <v>52</v>
      </c>
      <c r="G98" s="39">
        <v>1924</v>
      </c>
      <c r="H98" s="42">
        <v>55</v>
      </c>
      <c r="I98" s="42">
        <v>0</v>
      </c>
      <c r="J98" s="42">
        <v>55</v>
      </c>
      <c r="K98" s="42">
        <v>18</v>
      </c>
      <c r="L98" s="42">
        <v>3</v>
      </c>
      <c r="M98" s="43">
        <v>5200</v>
      </c>
      <c r="N98" s="44">
        <v>2019</v>
      </c>
      <c r="O98" s="44">
        <v>2019</v>
      </c>
      <c r="P98" s="44">
        <v>2019</v>
      </c>
      <c r="Q98" s="45" t="s">
        <v>13</v>
      </c>
      <c r="R98" s="45" t="s">
        <v>13</v>
      </c>
      <c r="S98" s="46">
        <v>95600</v>
      </c>
      <c r="T98" s="47">
        <f t="shared" si="15"/>
        <v>65.300546448087431</v>
      </c>
      <c r="U98" s="46">
        <v>3345</v>
      </c>
      <c r="V98" s="46">
        <v>3345</v>
      </c>
      <c r="W98" s="46">
        <v>0</v>
      </c>
      <c r="X98" s="46">
        <f t="shared" si="16"/>
        <v>6690</v>
      </c>
      <c r="Y98" s="46">
        <v>40000</v>
      </c>
      <c r="Z98" s="46">
        <v>142290</v>
      </c>
      <c r="AA98" s="49">
        <v>15799</v>
      </c>
      <c r="AB98" s="49">
        <v>67492</v>
      </c>
      <c r="AC98" s="50">
        <v>30763</v>
      </c>
      <c r="AD98" s="49">
        <v>121330</v>
      </c>
      <c r="AE98" s="52">
        <v>16552</v>
      </c>
      <c r="AF98" s="52">
        <v>1195</v>
      </c>
      <c r="AG98" s="53">
        <v>760</v>
      </c>
      <c r="AH98" s="53">
        <v>47</v>
      </c>
      <c r="AI98" s="52">
        <v>18554</v>
      </c>
      <c r="AJ98" s="52">
        <v>13757</v>
      </c>
      <c r="AK98" s="52">
        <v>12351</v>
      </c>
      <c r="AL98" s="53">
        <v>104</v>
      </c>
      <c r="AM98" s="53">
        <v>54</v>
      </c>
      <c r="AN98" s="54">
        <v>1192</v>
      </c>
      <c r="AO98" s="55">
        <f t="shared" si="22"/>
        <v>0.81420765027322406</v>
      </c>
      <c r="AP98" s="54">
        <v>5840</v>
      </c>
      <c r="AQ98" s="55">
        <f t="shared" si="19"/>
        <v>3.9890710382513661</v>
      </c>
      <c r="AR98" s="54">
        <v>1064</v>
      </c>
      <c r="AS98" s="54">
        <v>3223</v>
      </c>
      <c r="AT98" s="54">
        <v>3448</v>
      </c>
      <c r="AU98" s="54">
        <v>13545</v>
      </c>
      <c r="AV98" s="57">
        <v>178</v>
      </c>
      <c r="AW98" s="54">
        <v>16768</v>
      </c>
      <c r="AX98" s="55">
        <f t="shared" si="18"/>
        <v>11.453551912568306</v>
      </c>
      <c r="AY98" s="55">
        <f t="shared" si="20"/>
        <v>2.871232876712329</v>
      </c>
      <c r="AZ98" s="54">
        <v>1765</v>
      </c>
      <c r="BA98" s="54">
        <v>2678</v>
      </c>
      <c r="BB98" s="54">
        <v>4640</v>
      </c>
      <c r="BC98" s="58">
        <v>278</v>
      </c>
      <c r="BD98" s="59">
        <v>2343</v>
      </c>
      <c r="BE98" s="60">
        <f t="shared" si="23"/>
        <v>1.6004098360655739</v>
      </c>
    </row>
    <row r="99" spans="1:57" s="38" customFormat="1" ht="12.75" x14ac:dyDescent="0.2">
      <c r="A99" s="3"/>
      <c r="D99" s="3"/>
      <c r="E99" s="65"/>
      <c r="F99" s="41"/>
      <c r="G99" s="41"/>
      <c r="H99" s="42"/>
      <c r="I99" s="42"/>
      <c r="J99" s="42"/>
      <c r="K99" s="42"/>
      <c r="L99" s="42"/>
      <c r="M99" s="45"/>
      <c r="N99" s="45"/>
      <c r="O99" s="45"/>
      <c r="P99" s="45"/>
      <c r="Q99" s="45"/>
      <c r="R99" s="45"/>
      <c r="S99" s="66"/>
      <c r="T99" s="67"/>
      <c r="U99" s="66"/>
      <c r="V99" s="66"/>
      <c r="W99" s="48"/>
      <c r="X99" s="48"/>
      <c r="Y99" s="66"/>
      <c r="Z99" s="66"/>
      <c r="AA99" s="68"/>
      <c r="AB99" s="68"/>
      <c r="AC99" s="51"/>
      <c r="AD99" s="68"/>
      <c r="AE99" s="63"/>
      <c r="AF99" s="63"/>
      <c r="AG99" s="63"/>
      <c r="AH99" s="63"/>
      <c r="AI99" s="52"/>
      <c r="AJ99" s="52"/>
      <c r="AK99" s="52"/>
      <c r="AL99" s="63"/>
      <c r="AM99" s="63"/>
      <c r="AN99" s="56"/>
      <c r="AO99" s="55"/>
      <c r="AP99" s="69"/>
      <c r="AQ99" s="70"/>
      <c r="AR99" s="71"/>
      <c r="AS99" s="56"/>
      <c r="AT99" s="56"/>
      <c r="AU99" s="56"/>
      <c r="AV99" s="56"/>
      <c r="AW99" s="56"/>
      <c r="AX99" s="55"/>
      <c r="AY99" s="55"/>
      <c r="AZ99" s="71"/>
      <c r="BA99" s="71"/>
      <c r="BB99" s="71"/>
      <c r="BC99" s="61"/>
      <c r="BD99" s="59"/>
      <c r="BE99" s="60"/>
    </row>
    <row r="100" spans="1:57" s="73" customFormat="1" ht="12.75" x14ac:dyDescent="0.2">
      <c r="A100" s="72" t="s">
        <v>338</v>
      </c>
      <c r="D100" s="72"/>
      <c r="E100" s="74">
        <f>SUM(E4:E98)</f>
        <v>359349</v>
      </c>
      <c r="F100" s="74">
        <f>SUM(F4:F98)</f>
        <v>4645</v>
      </c>
      <c r="G100" s="74">
        <f>SUM(G4:G98)</f>
        <v>137350</v>
      </c>
      <c r="H100" s="75">
        <f t="shared" ref="H100:M100" si="24">SUM(H5:H98)</f>
        <v>6105.5</v>
      </c>
      <c r="I100" s="75">
        <f t="shared" si="24"/>
        <v>2825.7299999999996</v>
      </c>
      <c r="J100" s="75">
        <f t="shared" si="24"/>
        <v>8931.23</v>
      </c>
      <c r="K100" s="75">
        <f t="shared" si="24"/>
        <v>806.18</v>
      </c>
      <c r="L100" s="75">
        <f t="shared" si="24"/>
        <v>377</v>
      </c>
      <c r="M100" s="76">
        <f t="shared" si="24"/>
        <v>413362</v>
      </c>
      <c r="N100" s="76"/>
      <c r="O100" s="76"/>
      <c r="P100" s="76"/>
      <c r="Q100" s="76"/>
      <c r="R100" s="76"/>
      <c r="S100" s="77">
        <f>SUM(S5:S98)</f>
        <v>16929597</v>
      </c>
      <c r="T100" s="78"/>
      <c r="U100" s="77">
        <f t="shared" ref="U100:AN100" si="25">SUM(U5:U98)</f>
        <v>166625</v>
      </c>
      <c r="V100" s="77">
        <f t="shared" si="25"/>
        <v>487368</v>
      </c>
      <c r="W100" s="77">
        <f t="shared" si="25"/>
        <v>499117</v>
      </c>
      <c r="X100" s="77">
        <f t="shared" si="25"/>
        <v>1153110</v>
      </c>
      <c r="Y100" s="77">
        <f t="shared" si="25"/>
        <v>1908367</v>
      </c>
      <c r="Z100" s="77">
        <f t="shared" si="25"/>
        <v>19491957</v>
      </c>
      <c r="AA100" s="79">
        <f t="shared" si="25"/>
        <v>1670890</v>
      </c>
      <c r="AB100" s="79">
        <f t="shared" si="25"/>
        <v>13038099</v>
      </c>
      <c r="AC100" s="79">
        <f t="shared" si="25"/>
        <v>3357558</v>
      </c>
      <c r="AD100" s="79">
        <f t="shared" si="25"/>
        <v>18238573</v>
      </c>
      <c r="AE100" s="80">
        <f t="shared" si="25"/>
        <v>1484365</v>
      </c>
      <c r="AF100" s="80">
        <f t="shared" si="25"/>
        <v>127909</v>
      </c>
      <c r="AG100" s="80">
        <f t="shared" si="25"/>
        <v>73672</v>
      </c>
      <c r="AH100" s="80">
        <f t="shared" si="25"/>
        <v>5660</v>
      </c>
      <c r="AI100" s="80">
        <f t="shared" si="25"/>
        <v>1691606</v>
      </c>
      <c r="AJ100" s="80">
        <f t="shared" si="25"/>
        <v>1210749</v>
      </c>
      <c r="AK100" s="80">
        <f t="shared" si="25"/>
        <v>1097626</v>
      </c>
      <c r="AL100" s="80">
        <f t="shared" si="25"/>
        <v>2286</v>
      </c>
      <c r="AM100" s="80">
        <f t="shared" si="25"/>
        <v>4989</v>
      </c>
      <c r="AN100" s="81">
        <f t="shared" si="25"/>
        <v>161687</v>
      </c>
      <c r="AO100" s="81"/>
      <c r="AP100" s="81">
        <f>SUM(AP5:AP98)</f>
        <v>1083575</v>
      </c>
      <c r="AQ100" s="82"/>
      <c r="AR100" s="81">
        <f t="shared" ref="AR100:AW100" si="26">SUM(AR5:AR98)</f>
        <v>145173</v>
      </c>
      <c r="AS100" s="81">
        <f t="shared" si="26"/>
        <v>462422</v>
      </c>
      <c r="AT100" s="81">
        <f t="shared" si="26"/>
        <v>616608</v>
      </c>
      <c r="AU100" s="81">
        <f t="shared" si="26"/>
        <v>1705298</v>
      </c>
      <c r="AV100" s="81">
        <f t="shared" si="26"/>
        <v>15550</v>
      </c>
      <c r="AW100" s="81">
        <f t="shared" si="26"/>
        <v>2168618</v>
      </c>
      <c r="AX100" s="82"/>
      <c r="AY100" s="82"/>
      <c r="AZ100" s="81">
        <f>SUM(AZ5:AZ98)</f>
        <v>78069</v>
      </c>
      <c r="BA100" s="81">
        <f>SUM(BA5:BA98)</f>
        <v>409220</v>
      </c>
      <c r="BB100" s="81">
        <f>SUM(BB5:BB98)</f>
        <v>1485042</v>
      </c>
      <c r="BC100" s="83">
        <f>SUM(BC5:BC98)</f>
        <v>11192</v>
      </c>
      <c r="BD100" s="83">
        <f>SUM(BD5:BD98)</f>
        <v>127901</v>
      </c>
      <c r="BE100" s="84"/>
    </row>
    <row r="101" spans="1:57" s="73" customFormat="1" ht="12.75" x14ac:dyDescent="0.2">
      <c r="A101" s="72"/>
      <c r="D101" s="72"/>
      <c r="E101" s="74"/>
      <c r="F101" s="74"/>
      <c r="G101" s="74"/>
      <c r="H101" s="75"/>
      <c r="I101" s="75"/>
      <c r="J101" s="75"/>
      <c r="K101" s="75"/>
      <c r="L101" s="75"/>
      <c r="M101" s="85"/>
      <c r="N101" s="85"/>
      <c r="O101" s="85"/>
      <c r="P101" s="85"/>
      <c r="Q101" s="85"/>
      <c r="R101" s="85"/>
      <c r="S101" s="77"/>
      <c r="T101" s="78"/>
      <c r="U101" s="77"/>
      <c r="V101" s="77"/>
      <c r="W101" s="77"/>
      <c r="X101" s="77"/>
      <c r="Y101" s="77"/>
      <c r="Z101" s="77"/>
      <c r="AA101" s="79"/>
      <c r="AB101" s="79"/>
      <c r="AC101" s="79"/>
      <c r="AD101" s="79"/>
      <c r="AE101" s="80"/>
      <c r="AF101" s="80"/>
      <c r="AG101" s="80"/>
      <c r="AH101" s="80"/>
      <c r="AI101" s="80"/>
      <c r="AJ101" s="80"/>
      <c r="AK101" s="80"/>
      <c r="AL101" s="80"/>
      <c r="AM101" s="80"/>
      <c r="AN101" s="81"/>
      <c r="AO101" s="81"/>
      <c r="AP101" s="81"/>
      <c r="AQ101" s="82"/>
      <c r="AR101" s="81"/>
      <c r="AS101" s="81"/>
      <c r="AT101" s="81"/>
      <c r="AU101" s="81"/>
      <c r="AV101" s="81"/>
      <c r="AW101" s="81"/>
      <c r="AX101" s="82"/>
      <c r="AY101" s="82"/>
      <c r="AZ101" s="81"/>
      <c r="BA101" s="81"/>
      <c r="BB101" s="81"/>
      <c r="BC101" s="83"/>
      <c r="BD101" s="83"/>
      <c r="BE101" s="84"/>
    </row>
    <row r="102" spans="1:57" s="73" customFormat="1" ht="12.75" x14ac:dyDescent="0.2">
      <c r="A102" s="72" t="s">
        <v>371</v>
      </c>
      <c r="D102" s="72"/>
      <c r="E102" s="74">
        <f t="shared" ref="E102:P102" si="27">AVERAGE(E5:E98)</f>
        <v>3822.8617021276596</v>
      </c>
      <c r="F102" s="74">
        <f t="shared" si="27"/>
        <v>49.414893617021278</v>
      </c>
      <c r="G102" s="74">
        <f t="shared" si="27"/>
        <v>1492.9347826086957</v>
      </c>
      <c r="H102" s="75">
        <f t="shared" si="27"/>
        <v>64.952127659574472</v>
      </c>
      <c r="I102" s="75">
        <f t="shared" si="27"/>
        <v>30.060957446808505</v>
      </c>
      <c r="J102" s="75">
        <f t="shared" si="27"/>
        <v>95.013085106382974</v>
      </c>
      <c r="K102" s="75">
        <f t="shared" si="27"/>
        <v>8.5763829787234034</v>
      </c>
      <c r="L102" s="75">
        <f t="shared" si="27"/>
        <v>4.053763440860215</v>
      </c>
      <c r="M102" s="76">
        <f t="shared" si="27"/>
        <v>4444.7526881720432</v>
      </c>
      <c r="N102" s="86">
        <f t="shared" si="27"/>
        <v>1921.0112359550562</v>
      </c>
      <c r="O102" s="86">
        <f t="shared" si="27"/>
        <v>1999.3150684931506</v>
      </c>
      <c r="P102" s="86">
        <f t="shared" si="27"/>
        <v>2013.1066666666666</v>
      </c>
      <c r="Q102" s="76"/>
      <c r="R102" s="76"/>
      <c r="S102" s="77">
        <f t="shared" ref="S102:Z102" si="28">AVERAGE(S5:S98)</f>
        <v>180102.09574468085</v>
      </c>
      <c r="T102" s="78">
        <f t="shared" si="28"/>
        <v>43.333814712699805</v>
      </c>
      <c r="U102" s="77">
        <f t="shared" si="28"/>
        <v>1772.6063829787233</v>
      </c>
      <c r="V102" s="77">
        <f t="shared" si="28"/>
        <v>5184.7659574468089</v>
      </c>
      <c r="W102" s="77">
        <f t="shared" si="28"/>
        <v>5366.8494623655915</v>
      </c>
      <c r="X102" s="77">
        <f t="shared" si="28"/>
        <v>12267.127659574468</v>
      </c>
      <c r="Y102" s="77">
        <f t="shared" si="28"/>
        <v>20301.776595744679</v>
      </c>
      <c r="Z102" s="77">
        <f t="shared" si="28"/>
        <v>207361.24468085106</v>
      </c>
      <c r="AA102" s="79">
        <f>AVERAGE(AA5:AA98)</f>
        <v>17966.559139784946</v>
      </c>
      <c r="AB102" s="79">
        <f t="shared" ref="AB102:AD102" si="29">AVERAGE(AB5:AB98)</f>
        <v>138703.18085106384</v>
      </c>
      <c r="AC102" s="79">
        <f t="shared" si="29"/>
        <v>36102.774193548386</v>
      </c>
      <c r="AD102" s="79">
        <f t="shared" si="29"/>
        <v>198245.35869565216</v>
      </c>
      <c r="AE102" s="80">
        <f t="shared" ref="AE102:BE102" si="30">AVERAGE(AE5:AE98)</f>
        <v>16134.402173913044</v>
      </c>
      <c r="AF102" s="80">
        <f t="shared" si="30"/>
        <v>1360.7340425531916</v>
      </c>
      <c r="AG102" s="80">
        <f t="shared" si="30"/>
        <v>783.74468085106378</v>
      </c>
      <c r="AH102" s="80">
        <f t="shared" si="30"/>
        <v>60.212765957446805</v>
      </c>
      <c r="AI102" s="80">
        <f t="shared" si="30"/>
        <v>18189.31182795699</v>
      </c>
      <c r="AJ102" s="80">
        <f t="shared" si="30"/>
        <v>12880.308510638299</v>
      </c>
      <c r="AK102" s="80">
        <f t="shared" si="30"/>
        <v>11676.872340425532</v>
      </c>
      <c r="AL102" s="80">
        <f t="shared" si="30"/>
        <v>24.580645161290324</v>
      </c>
      <c r="AM102" s="80">
        <f t="shared" si="30"/>
        <v>53.074468085106382</v>
      </c>
      <c r="AN102" s="81">
        <f t="shared" si="30"/>
        <v>1738.5698924731182</v>
      </c>
      <c r="AO102" s="87">
        <f t="shared" si="30"/>
        <v>0.51546679159643105</v>
      </c>
      <c r="AP102" s="81">
        <f t="shared" si="30"/>
        <v>11651.344086021505</v>
      </c>
      <c r="AQ102" s="87">
        <f t="shared" si="30"/>
        <v>2.7943635853117126</v>
      </c>
      <c r="AR102" s="81">
        <f t="shared" si="30"/>
        <v>1688.0581395348838</v>
      </c>
      <c r="AS102" s="81">
        <f t="shared" si="30"/>
        <v>5195.7528089887637</v>
      </c>
      <c r="AT102" s="81">
        <f t="shared" si="30"/>
        <v>7340.5714285714284</v>
      </c>
      <c r="AU102" s="81">
        <f t="shared" si="30"/>
        <v>18141.468085106382</v>
      </c>
      <c r="AV102" s="81">
        <f t="shared" si="30"/>
        <v>165.42553191489361</v>
      </c>
      <c r="AW102" s="81">
        <f t="shared" si="30"/>
        <v>23070.40425531915</v>
      </c>
      <c r="AX102" s="82">
        <f t="shared" si="30"/>
        <v>5.285828529925765</v>
      </c>
      <c r="AY102" s="82">
        <f t="shared" si="30"/>
        <v>2.4512945640348067</v>
      </c>
      <c r="AZ102" s="81">
        <f t="shared" si="30"/>
        <v>857.90109890109886</v>
      </c>
      <c r="BA102" s="81">
        <f t="shared" si="30"/>
        <v>5314.545454545455</v>
      </c>
      <c r="BB102" s="81">
        <f t="shared" si="30"/>
        <v>20068.135135135137</v>
      </c>
      <c r="BC102" s="83">
        <f t="shared" si="30"/>
        <v>119.06382978723404</v>
      </c>
      <c r="BD102" s="83">
        <f t="shared" si="30"/>
        <v>1437.0898876404494</v>
      </c>
      <c r="BE102" s="84">
        <f t="shared" si="30"/>
        <v>0.49303805009436125</v>
      </c>
    </row>
    <row r="103" spans="1:57" s="88" customFormat="1" ht="12.75" x14ac:dyDescent="0.2">
      <c r="A103" s="72" t="s">
        <v>347</v>
      </c>
      <c r="B103" s="73"/>
      <c r="C103" s="73"/>
      <c r="D103" s="72"/>
      <c r="E103" s="74">
        <f t="shared" ref="E103:P103" si="31">MEDIAN(E5:E98)</f>
        <v>2093</v>
      </c>
      <c r="F103" s="74">
        <f t="shared" si="31"/>
        <v>52</v>
      </c>
      <c r="G103" s="74">
        <f t="shared" si="31"/>
        <v>1372</v>
      </c>
      <c r="H103" s="75">
        <f t="shared" si="31"/>
        <v>36.75</v>
      </c>
      <c r="I103" s="75">
        <f t="shared" si="31"/>
        <v>2</v>
      </c>
      <c r="J103" s="75">
        <f t="shared" si="31"/>
        <v>46</v>
      </c>
      <c r="K103" s="75">
        <f t="shared" si="31"/>
        <v>5.75</v>
      </c>
      <c r="L103" s="75">
        <f t="shared" si="31"/>
        <v>3</v>
      </c>
      <c r="M103" s="76">
        <f t="shared" si="31"/>
        <v>2518</v>
      </c>
      <c r="N103" s="86">
        <f t="shared" si="31"/>
        <v>1911</v>
      </c>
      <c r="O103" s="86">
        <f t="shared" si="31"/>
        <v>2003</v>
      </c>
      <c r="P103" s="86">
        <f t="shared" si="31"/>
        <v>2018</v>
      </c>
      <c r="Q103" s="76"/>
      <c r="R103" s="76"/>
      <c r="S103" s="77">
        <f t="shared" ref="S103:BE103" si="32">MEDIAN(S5:S98)</f>
        <v>82777.5</v>
      </c>
      <c r="T103" s="78">
        <f t="shared" si="32"/>
        <v>33.566410021036532</v>
      </c>
      <c r="U103" s="77">
        <f t="shared" si="32"/>
        <v>300</v>
      </c>
      <c r="V103" s="77">
        <f t="shared" si="32"/>
        <v>2674.5</v>
      </c>
      <c r="W103" s="77">
        <f t="shared" si="32"/>
        <v>1500</v>
      </c>
      <c r="X103" s="77">
        <f t="shared" si="32"/>
        <v>7170</v>
      </c>
      <c r="Y103" s="77">
        <f t="shared" si="32"/>
        <v>12125.5</v>
      </c>
      <c r="Z103" s="77">
        <f t="shared" si="32"/>
        <v>107994</v>
      </c>
      <c r="AA103" s="79">
        <f t="shared" si="32"/>
        <v>8875</v>
      </c>
      <c r="AB103" s="79">
        <f t="shared" si="32"/>
        <v>57225</v>
      </c>
      <c r="AC103" s="79">
        <f t="shared" si="32"/>
        <v>19914</v>
      </c>
      <c r="AD103" s="79">
        <f t="shared" si="32"/>
        <v>87117.5</v>
      </c>
      <c r="AE103" s="80">
        <f t="shared" si="32"/>
        <v>10299</v>
      </c>
      <c r="AF103" s="80">
        <f t="shared" si="32"/>
        <v>903</v>
      </c>
      <c r="AG103" s="80">
        <f t="shared" si="32"/>
        <v>401</v>
      </c>
      <c r="AH103" s="80">
        <f t="shared" si="32"/>
        <v>37.5</v>
      </c>
      <c r="AI103" s="80">
        <f t="shared" si="32"/>
        <v>11561</v>
      </c>
      <c r="AJ103" s="80">
        <f t="shared" si="32"/>
        <v>13757</v>
      </c>
      <c r="AK103" s="80">
        <f t="shared" si="32"/>
        <v>12351</v>
      </c>
      <c r="AL103" s="80">
        <f t="shared" si="32"/>
        <v>13</v>
      </c>
      <c r="AM103" s="80">
        <f t="shared" si="32"/>
        <v>52</v>
      </c>
      <c r="AN103" s="81">
        <f t="shared" si="32"/>
        <v>950</v>
      </c>
      <c r="AO103" s="87">
        <f t="shared" si="32"/>
        <v>0.43975903614457829</v>
      </c>
      <c r="AP103" s="81">
        <f t="shared" si="32"/>
        <v>3980</v>
      </c>
      <c r="AQ103" s="87">
        <f t="shared" si="32"/>
        <v>1.8726346433770014</v>
      </c>
      <c r="AR103" s="81">
        <f t="shared" si="32"/>
        <v>385.5</v>
      </c>
      <c r="AS103" s="81">
        <f t="shared" si="32"/>
        <v>1384</v>
      </c>
      <c r="AT103" s="81">
        <f t="shared" si="32"/>
        <v>1755.5</v>
      </c>
      <c r="AU103" s="81">
        <f t="shared" si="32"/>
        <v>7340.5</v>
      </c>
      <c r="AV103" s="81">
        <f t="shared" si="32"/>
        <v>51</v>
      </c>
      <c r="AW103" s="81">
        <f t="shared" si="32"/>
        <v>8180</v>
      </c>
      <c r="AX103" s="82">
        <f t="shared" si="32"/>
        <v>4.063951200314837</v>
      </c>
      <c r="AY103" s="82">
        <f t="shared" si="32"/>
        <v>2.1485069409767301</v>
      </c>
      <c r="AZ103" s="81">
        <f t="shared" si="32"/>
        <v>284</v>
      </c>
      <c r="BA103" s="81">
        <f t="shared" si="32"/>
        <v>1500</v>
      </c>
      <c r="BB103" s="81">
        <f t="shared" si="32"/>
        <v>2996</v>
      </c>
      <c r="BC103" s="83">
        <f t="shared" si="32"/>
        <v>63.5</v>
      </c>
      <c r="BD103" s="83">
        <f t="shared" si="32"/>
        <v>792</v>
      </c>
      <c r="BE103" s="84">
        <f t="shared" si="32"/>
        <v>0.32660902977905859</v>
      </c>
    </row>
    <row r="105" spans="1:57" s="73" customFormat="1" ht="12.75" x14ac:dyDescent="0.2">
      <c r="A105" s="72"/>
      <c r="D105" s="72"/>
      <c r="E105" s="89"/>
      <c r="F105" s="90"/>
      <c r="G105" s="90"/>
      <c r="H105" s="75"/>
      <c r="I105" s="75"/>
      <c r="J105" s="75"/>
      <c r="K105" s="75"/>
      <c r="L105" s="75"/>
      <c r="M105" s="85"/>
      <c r="N105" s="85"/>
      <c r="O105" s="85"/>
      <c r="P105" s="85"/>
      <c r="Q105" s="85" t="str">
        <f>"Poor = " &amp; COUNTIF(Q5:Q98, "Poor")</f>
        <v>Poor = 16</v>
      </c>
      <c r="R105" s="85" t="str">
        <f>"Poor = " &amp; COUNTIF(R5:R98, "Poor")</f>
        <v>Poor = 8</v>
      </c>
      <c r="S105" s="77"/>
      <c r="T105" s="78"/>
      <c r="U105" s="77"/>
      <c r="V105" s="77"/>
      <c r="W105" s="91"/>
      <c r="X105" s="91"/>
      <c r="Y105" s="77"/>
      <c r="Z105" s="77"/>
      <c r="AA105" s="79"/>
      <c r="AB105" s="79"/>
      <c r="AC105" s="92"/>
      <c r="AD105" s="79"/>
      <c r="AE105" s="93"/>
      <c r="AF105" s="93"/>
      <c r="AG105" s="93"/>
      <c r="AH105" s="93"/>
      <c r="AI105" s="80"/>
      <c r="AJ105" s="80"/>
      <c r="AK105" s="80"/>
      <c r="AL105" s="93"/>
      <c r="AM105" s="93"/>
      <c r="AN105" s="94"/>
      <c r="AO105" s="82"/>
      <c r="AP105" s="95"/>
      <c r="AQ105" s="96"/>
      <c r="AR105" s="97"/>
      <c r="AS105" s="94"/>
      <c r="AT105" s="94"/>
      <c r="AU105" s="94"/>
      <c r="AV105" s="94"/>
      <c r="AW105" s="94"/>
      <c r="AX105" s="82"/>
      <c r="AY105" s="82"/>
      <c r="AZ105" s="97"/>
      <c r="BA105" s="97"/>
      <c r="BB105" s="97"/>
      <c r="BC105" s="98"/>
      <c r="BD105" s="83"/>
      <c r="BE105" s="84"/>
    </row>
    <row r="106" spans="1:57" s="73" customFormat="1" ht="12.75" x14ac:dyDescent="0.2">
      <c r="A106" s="72"/>
      <c r="D106" s="72"/>
      <c r="E106" s="89"/>
      <c r="F106" s="90"/>
      <c r="G106" s="90"/>
      <c r="H106" s="75"/>
      <c r="I106" s="75"/>
      <c r="J106" s="75"/>
      <c r="K106" s="75"/>
      <c r="L106" s="75"/>
      <c r="M106" s="85"/>
      <c r="N106" s="85"/>
      <c r="O106" s="85"/>
      <c r="P106" s="85"/>
      <c r="Q106" s="85" t="str">
        <f>"Fair = " &amp; COUNTIF(Q5:Q98, "Fair")</f>
        <v>Fair = 22</v>
      </c>
      <c r="R106" s="85" t="str">
        <f>"Fair = " &amp; COUNTIF(R5:R98, "Fair")</f>
        <v>Fair = 21</v>
      </c>
      <c r="S106" s="77"/>
      <c r="T106" s="78"/>
      <c r="U106" s="77"/>
      <c r="V106" s="77"/>
      <c r="W106" s="91"/>
      <c r="X106" s="91"/>
      <c r="Y106" s="77"/>
      <c r="Z106" s="77"/>
      <c r="AA106" s="79"/>
      <c r="AB106" s="79"/>
      <c r="AC106" s="92"/>
      <c r="AD106" s="79"/>
      <c r="AE106" s="93"/>
      <c r="AF106" s="93"/>
      <c r="AG106" s="93"/>
      <c r="AH106" s="93"/>
      <c r="AI106" s="80"/>
      <c r="AJ106" s="80"/>
      <c r="AK106" s="80"/>
      <c r="AL106" s="93"/>
      <c r="AM106" s="93"/>
      <c r="AN106" s="94"/>
      <c r="AO106" s="82"/>
      <c r="AP106" s="95"/>
      <c r="AQ106" s="96"/>
      <c r="AR106" s="97"/>
      <c r="AS106" s="94"/>
      <c r="AT106" s="94"/>
      <c r="AU106" s="94"/>
      <c r="AV106" s="94"/>
      <c r="AW106" s="94"/>
      <c r="AX106" s="82"/>
      <c r="AY106" s="82"/>
      <c r="AZ106" s="97"/>
      <c r="BA106" s="97"/>
      <c r="BB106" s="97"/>
      <c r="BC106" s="98"/>
      <c r="BD106" s="83"/>
      <c r="BE106" s="84"/>
    </row>
    <row r="107" spans="1:57" s="73" customFormat="1" ht="12.75" x14ac:dyDescent="0.2">
      <c r="A107" s="72"/>
      <c r="D107" s="72"/>
      <c r="E107" s="89"/>
      <c r="F107" s="90"/>
      <c r="G107" s="90"/>
      <c r="H107" s="75"/>
      <c r="I107" s="75"/>
      <c r="J107" s="75"/>
      <c r="K107" s="75"/>
      <c r="L107" s="75"/>
      <c r="M107" s="85"/>
      <c r="N107" s="85"/>
      <c r="O107" s="85"/>
      <c r="P107" s="85"/>
      <c r="Q107" s="85" t="str">
        <f>"Average = " &amp; COUNTIF(Q5:Q98, "Average")</f>
        <v>Average = 20</v>
      </c>
      <c r="R107" s="85" t="str">
        <f>"Average = " &amp; COUNTIF(R5:R98, "Average")</f>
        <v>Average = 29</v>
      </c>
      <c r="S107" s="77"/>
      <c r="T107" s="78"/>
      <c r="U107" s="77"/>
      <c r="V107" s="77"/>
      <c r="W107" s="91"/>
      <c r="X107" s="91"/>
      <c r="Y107" s="77"/>
      <c r="Z107" s="77"/>
      <c r="AA107" s="79"/>
      <c r="AB107" s="79"/>
      <c r="AC107" s="92"/>
      <c r="AD107" s="79"/>
      <c r="AE107" s="93"/>
      <c r="AF107" s="93"/>
      <c r="AG107" s="93"/>
      <c r="AH107" s="93"/>
      <c r="AI107" s="80"/>
      <c r="AJ107" s="80"/>
      <c r="AK107" s="80"/>
      <c r="AL107" s="93"/>
      <c r="AM107" s="93"/>
      <c r="AN107" s="94"/>
      <c r="AO107" s="82"/>
      <c r="AP107" s="95"/>
      <c r="AQ107" s="96"/>
      <c r="AR107" s="97"/>
      <c r="AS107" s="94"/>
      <c r="AT107" s="94"/>
      <c r="AU107" s="94"/>
      <c r="AV107" s="94"/>
      <c r="AW107" s="94"/>
      <c r="AX107" s="82"/>
      <c r="AY107" s="82"/>
      <c r="AZ107" s="97"/>
      <c r="BA107" s="97"/>
      <c r="BB107" s="97"/>
      <c r="BC107" s="98"/>
      <c r="BD107" s="83"/>
      <c r="BE107" s="84"/>
    </row>
    <row r="108" spans="1:57" s="73" customFormat="1" ht="12.75" x14ac:dyDescent="0.2">
      <c r="A108" s="72"/>
      <c r="D108" s="72"/>
      <c r="E108" s="89"/>
      <c r="F108" s="90"/>
      <c r="G108" s="90"/>
      <c r="H108" s="75"/>
      <c r="I108" s="75"/>
      <c r="J108" s="75"/>
      <c r="K108" s="75"/>
      <c r="L108" s="75"/>
      <c r="M108" s="85"/>
      <c r="N108" s="85"/>
      <c r="O108" s="85"/>
      <c r="P108" s="85"/>
      <c r="Q108" s="85" t="str">
        <f>"Good = " &amp; COUNTIF(Q5:Q98, "Good")</f>
        <v>Good = 22</v>
      </c>
      <c r="R108" s="85" t="str">
        <f>"Good = " &amp; COUNTIF(R5:R98, "Good")</f>
        <v>Good = 22</v>
      </c>
      <c r="S108" s="77"/>
      <c r="T108" s="78"/>
      <c r="U108" s="77"/>
      <c r="V108" s="77"/>
      <c r="W108" s="91"/>
      <c r="X108" s="91"/>
      <c r="Y108" s="77"/>
      <c r="Z108" s="77"/>
      <c r="AA108" s="79"/>
      <c r="AB108" s="79"/>
      <c r="AC108" s="92"/>
      <c r="AD108" s="79"/>
      <c r="AE108" s="93"/>
      <c r="AF108" s="93"/>
      <c r="AG108" s="93"/>
      <c r="AH108" s="93"/>
      <c r="AI108" s="80"/>
      <c r="AJ108" s="80"/>
      <c r="AK108" s="80"/>
      <c r="AL108" s="93"/>
      <c r="AM108" s="93"/>
      <c r="AN108" s="94"/>
      <c r="AO108" s="82"/>
      <c r="AP108" s="95"/>
      <c r="AQ108" s="96"/>
      <c r="AR108" s="97"/>
      <c r="AS108" s="94"/>
      <c r="AT108" s="94"/>
      <c r="AU108" s="94"/>
      <c r="AV108" s="94"/>
      <c r="AW108" s="94"/>
      <c r="AX108" s="82"/>
      <c r="AY108" s="82"/>
      <c r="AZ108" s="97"/>
      <c r="BA108" s="97"/>
      <c r="BB108" s="97"/>
      <c r="BC108" s="98"/>
      <c r="BD108" s="83"/>
      <c r="BE108" s="84"/>
    </row>
    <row r="109" spans="1:57" s="73" customFormat="1" ht="12.75" x14ac:dyDescent="0.2">
      <c r="A109" s="72"/>
      <c r="D109" s="72"/>
      <c r="E109" s="89"/>
      <c r="F109" s="90"/>
      <c r="G109" s="90"/>
      <c r="H109" s="75"/>
      <c r="I109" s="75"/>
      <c r="J109" s="75"/>
      <c r="K109" s="75"/>
      <c r="L109" s="75"/>
      <c r="M109" s="85"/>
      <c r="N109" s="85"/>
      <c r="O109" s="85"/>
      <c r="P109" s="85"/>
      <c r="Q109" s="85" t="str">
        <f>"Excellent = " &amp; COUNTIF(Q5:Q98, "Excellent")</f>
        <v>Excellent = 14</v>
      </c>
      <c r="R109" s="85" t="str">
        <f>"Excellent = " &amp; COUNTIF(R5:R98, "Excellent")</f>
        <v>Excellent = 14</v>
      </c>
      <c r="S109" s="77"/>
      <c r="T109" s="78"/>
      <c r="U109" s="77"/>
      <c r="V109" s="77"/>
      <c r="W109" s="91"/>
      <c r="X109" s="91"/>
      <c r="Y109" s="77"/>
      <c r="Z109" s="77"/>
      <c r="AA109" s="79"/>
      <c r="AB109" s="79"/>
      <c r="AC109" s="92"/>
      <c r="AD109" s="79"/>
      <c r="AE109" s="93"/>
      <c r="AF109" s="93"/>
      <c r="AG109" s="93"/>
      <c r="AH109" s="93"/>
      <c r="AI109" s="80"/>
      <c r="AJ109" s="80"/>
      <c r="AK109" s="80"/>
      <c r="AL109" s="93"/>
      <c r="AM109" s="93"/>
      <c r="AN109" s="94"/>
      <c r="AO109" s="82"/>
      <c r="AP109" s="95"/>
      <c r="AQ109" s="96"/>
      <c r="AR109" s="97"/>
      <c r="AS109" s="94"/>
      <c r="AT109" s="94"/>
      <c r="AU109" s="94"/>
      <c r="AV109" s="94"/>
      <c r="AW109" s="94"/>
      <c r="AX109" s="82"/>
      <c r="AY109" s="82"/>
      <c r="AZ109" s="97"/>
      <c r="BA109" s="97"/>
      <c r="BB109" s="97"/>
      <c r="BC109" s="98"/>
      <c r="BD109" s="83"/>
      <c r="BE109" s="84"/>
    </row>
  </sheetData>
  <autoFilter ref="A4:BE4" xr:uid="{00000000-0001-0000-0000-000000000000}">
    <sortState xmlns:xlrd2="http://schemas.microsoft.com/office/spreadsheetml/2017/richdata2" ref="A5:BE158">
      <sortCondition ref="D4"/>
    </sortState>
  </autoFilter>
  <mergeCells count="8">
    <mergeCell ref="AN3:BB3"/>
    <mergeCell ref="BC3:BE3"/>
    <mergeCell ref="E3:G3"/>
    <mergeCell ref="H3:L3"/>
    <mergeCell ref="M3:R3"/>
    <mergeCell ref="S3:Z3"/>
    <mergeCell ref="AA3:AD3"/>
    <mergeCell ref="AE3:AM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All_Libraries</vt:lpstr>
      <vt:lpstr>Pop_Under1000</vt:lpstr>
      <vt:lpstr>Pop_1000-2500</vt:lpstr>
      <vt:lpstr>Pop_2500-5000</vt:lpstr>
      <vt:lpstr>Pop_5000+</vt:lpstr>
      <vt:lpstr>Incorp</vt:lpstr>
      <vt:lpstr>Muni</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Cerisa Meunier</dc:creator>
  <cp:lastModifiedBy>Muse, Joshua</cp:lastModifiedBy>
  <dcterms:created xsi:type="dcterms:W3CDTF">2013-12-10T20:58:39Z</dcterms:created>
  <dcterms:modified xsi:type="dcterms:W3CDTF">2024-02-16T17:53:22Z</dcterms:modified>
</cp:coreProperties>
</file>